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110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Лист1!$A$1:$K$1</definedName>
  </definedNames>
  <calcPr calcId="145621"/>
</workbook>
</file>

<file path=xl/calcChain.xml><?xml version="1.0" encoding="utf-8"?>
<calcChain xmlns="http://schemas.openxmlformats.org/spreadsheetml/2006/main">
  <c r="P29" i="1" l="1"/>
  <c r="G128" i="1" l="1"/>
  <c r="S31" i="1"/>
  <c r="S38" i="1"/>
  <c r="G40" i="1"/>
  <c r="H108" i="1"/>
  <c r="D109" i="1"/>
  <c r="G109" i="1" s="1"/>
  <c r="J109" i="1" s="1"/>
  <c r="D110" i="1"/>
  <c r="G110" i="1" s="1"/>
  <c r="J110" i="1" s="1"/>
  <c r="D111" i="1"/>
  <c r="G111" i="1" s="1"/>
  <c r="J111" i="1" s="1"/>
  <c r="D112" i="1"/>
  <c r="G112" i="1" s="1"/>
  <c r="J112" i="1" s="1"/>
  <c r="D113" i="1"/>
  <c r="G113" i="1" s="1"/>
  <c r="J113" i="1" s="1"/>
  <c r="D114" i="1"/>
  <c r="G114" i="1" s="1"/>
  <c r="J114" i="1" s="1"/>
  <c r="D115" i="1"/>
  <c r="G115" i="1" s="1"/>
  <c r="J115" i="1" s="1"/>
  <c r="D116" i="1"/>
  <c r="G116" i="1" s="1"/>
  <c r="J116" i="1" s="1"/>
  <c r="D117" i="1"/>
  <c r="G117" i="1" s="1"/>
  <c r="J117" i="1" s="1"/>
  <c r="H117" i="1"/>
  <c r="D118" i="1"/>
  <c r="G118" i="1" s="1"/>
  <c r="J118" i="1" s="1"/>
  <c r="H118" i="1"/>
  <c r="D119" i="1"/>
  <c r="G119" i="1" s="1"/>
  <c r="J119" i="1" s="1"/>
  <c r="D120" i="1"/>
  <c r="G120" i="1"/>
  <c r="J120" i="1" s="1"/>
  <c r="H120" i="1"/>
  <c r="D121" i="1"/>
  <c r="G121" i="1" s="1"/>
  <c r="J121" i="1" s="1"/>
  <c r="D122" i="1"/>
  <c r="H122" i="1" s="1"/>
  <c r="G122" i="1"/>
  <c r="J122" i="1" s="1"/>
  <c r="D123" i="1"/>
  <c r="G123" i="1" s="1"/>
  <c r="J123" i="1" s="1"/>
  <c r="H123" i="1"/>
  <c r="D124" i="1"/>
  <c r="G124" i="1" s="1"/>
  <c r="J124" i="1" s="1"/>
  <c r="D125" i="1"/>
  <c r="G125" i="1" s="1"/>
  <c r="J125" i="1" s="1"/>
  <c r="H125" i="1"/>
  <c r="D126" i="1"/>
  <c r="G126" i="1" s="1"/>
  <c r="J126" i="1" s="1"/>
  <c r="H126" i="1"/>
  <c r="D127" i="1"/>
  <c r="G127" i="1" s="1"/>
  <c r="J127" i="1" s="1"/>
  <c r="D33" i="1"/>
  <c r="C35" i="1"/>
  <c r="D35" i="1"/>
  <c r="C45" i="1"/>
  <c r="D45" i="1"/>
  <c r="D9" i="1"/>
  <c r="H124" i="1" l="1"/>
  <c r="H121" i="1"/>
  <c r="H116" i="1"/>
  <c r="H115" i="1"/>
  <c r="H114" i="1"/>
  <c r="H113" i="1"/>
  <c r="H112" i="1"/>
  <c r="H111" i="1"/>
  <c r="H110" i="1"/>
  <c r="H109" i="1"/>
  <c r="H127" i="1"/>
  <c r="H119" i="1"/>
  <c r="H128" i="1"/>
  <c r="T38" i="1"/>
  <c r="T31" i="1"/>
  <c r="H40" i="1"/>
  <c r="G108" i="1"/>
  <c r="J108" i="1" s="1"/>
  <c r="G11" i="1"/>
  <c r="J11" i="1" s="1"/>
  <c r="G37" i="1"/>
  <c r="J37" i="1" s="1"/>
  <c r="H37" i="1"/>
  <c r="P40" i="1"/>
  <c r="P17" i="1"/>
  <c r="P12" i="1"/>
  <c r="D44" i="1"/>
  <c r="D19" i="1"/>
  <c r="D7" i="1"/>
  <c r="D4" i="1"/>
  <c r="P36" i="1"/>
  <c r="P11" i="1"/>
  <c r="D32" i="1"/>
  <c r="D20" i="1"/>
  <c r="D18" i="1"/>
  <c r="D16" i="1"/>
  <c r="P27" i="1"/>
  <c r="P54" i="1"/>
  <c r="P19" i="1"/>
  <c r="D10" i="1"/>
  <c r="P4" i="1"/>
  <c r="D6" i="1"/>
  <c r="D25" i="1"/>
  <c r="P14" i="1"/>
  <c r="P48" i="1"/>
  <c r="P45" i="1"/>
  <c r="P53" i="1"/>
  <c r="P35" i="1"/>
  <c r="P16" i="1"/>
  <c r="P8" i="1"/>
  <c r="P34" i="1"/>
  <c r="P56" i="1"/>
  <c r="D13" i="1"/>
  <c r="D22" i="1"/>
  <c r="D47" i="1"/>
  <c r="D42" i="1"/>
  <c r="P10" i="1"/>
  <c r="P18" i="1"/>
  <c r="D28" i="1"/>
  <c r="P7" i="1"/>
  <c r="D30" i="1"/>
  <c r="D50" i="1"/>
  <c r="D46" i="1"/>
  <c r="D21" i="1"/>
  <c r="P55" i="1"/>
  <c r="D29" i="1"/>
  <c r="P42" i="1"/>
  <c r="P25" i="1"/>
  <c r="P37" i="1"/>
  <c r="P24" i="1"/>
  <c r="D34" i="1"/>
  <c r="P22" i="1"/>
  <c r="D2" i="1"/>
  <c r="D38" i="1"/>
  <c r="D3" i="1"/>
  <c r="P23" i="1"/>
  <c r="P28" i="1"/>
  <c r="D14" i="1"/>
  <c r="D26" i="1"/>
  <c r="P58" i="1"/>
  <c r="T9" i="1" s="1"/>
  <c r="P32" i="1"/>
  <c r="P2" i="1"/>
  <c r="D41" i="1"/>
  <c r="G27" i="1" s="1"/>
  <c r="J27" i="1" s="1"/>
  <c r="P43" i="1"/>
  <c r="P26" i="1"/>
  <c r="P15" i="1"/>
  <c r="D39" i="1"/>
  <c r="P46" i="1"/>
  <c r="D48" i="1"/>
  <c r="P57" i="1"/>
  <c r="H5" i="1" s="1"/>
  <c r="D8" i="1"/>
  <c r="P6" i="1"/>
  <c r="P3" i="1"/>
  <c r="P13" i="1"/>
  <c r="D49" i="1"/>
  <c r="D23" i="1"/>
  <c r="H11" i="1" s="1"/>
  <c r="D17" i="1"/>
  <c r="P52" i="1"/>
  <c r="D24" i="1"/>
  <c r="O47" i="1"/>
  <c r="O40" i="1"/>
  <c r="O39" i="1"/>
  <c r="O21" i="1"/>
  <c r="O12" i="1"/>
  <c r="O9" i="1"/>
  <c r="C44" i="1"/>
  <c r="C43" i="1"/>
  <c r="C36" i="1"/>
  <c r="C19" i="1"/>
  <c r="C16" i="1"/>
  <c r="C15" i="1"/>
  <c r="C7" i="1"/>
  <c r="C5" i="1"/>
  <c r="C4" i="1"/>
  <c r="S30" i="1" l="1"/>
  <c r="T30" i="1"/>
  <c r="S33" i="1"/>
  <c r="V33" i="1" s="1"/>
  <c r="T33" i="1"/>
  <c r="T41" i="1"/>
  <c r="S41" i="1"/>
  <c r="S5" i="1"/>
  <c r="T5" i="1"/>
  <c r="S44" i="1"/>
  <c r="V44" i="1" s="1"/>
  <c r="T44" i="1"/>
  <c r="H27" i="1"/>
  <c r="H9" i="1"/>
  <c r="T32" i="1"/>
  <c r="S32" i="1"/>
  <c r="V32" i="1" s="1"/>
  <c r="S9" i="1"/>
  <c r="V9" i="1" s="1"/>
  <c r="G41" i="1"/>
  <c r="J41" i="1" s="1"/>
  <c r="T15" i="1"/>
  <c r="H41" i="1"/>
  <c r="S19" i="1"/>
  <c r="H43" i="1"/>
  <c r="S7" i="1"/>
  <c r="S26" i="1"/>
  <c r="H7" i="1"/>
  <c r="T17" i="1"/>
  <c r="T42" i="1"/>
  <c r="T55" i="1"/>
  <c r="H2" i="1"/>
  <c r="H19" i="1"/>
  <c r="G50" i="1"/>
  <c r="G33" i="1"/>
  <c r="T24" i="1"/>
  <c r="T28" i="1"/>
  <c r="H31" i="1"/>
  <c r="H36" i="1"/>
  <c r="H34" i="1"/>
  <c r="H26" i="1"/>
  <c r="G29" i="1"/>
  <c r="G35" i="1"/>
  <c r="S56" i="1"/>
  <c r="G49" i="1"/>
  <c r="H47" i="1"/>
  <c r="T4" i="1"/>
  <c r="T35" i="1"/>
  <c r="T46" i="1"/>
  <c r="S39" i="1"/>
  <c r="H45" i="1"/>
  <c r="G14" i="1"/>
  <c r="S25" i="1"/>
  <c r="S10" i="1"/>
  <c r="G7" i="1"/>
  <c r="G47" i="1"/>
  <c r="T23" i="1"/>
  <c r="H35" i="1"/>
  <c r="T54" i="1"/>
  <c r="H29" i="1"/>
  <c r="T22" i="1"/>
  <c r="T12" i="1"/>
  <c r="S43" i="1"/>
  <c r="Q52" i="1"/>
  <c r="H44" i="1"/>
  <c r="E24" i="1"/>
  <c r="S57" i="1"/>
  <c r="H14" i="1"/>
  <c r="T25" i="1"/>
  <c r="T47" i="1"/>
  <c r="T26" i="1"/>
  <c r="T57" i="1"/>
  <c r="G13" i="1"/>
  <c r="T2" i="1"/>
  <c r="H15" i="1"/>
  <c r="H12" i="1"/>
  <c r="S35" i="1"/>
  <c r="H49" i="1"/>
  <c r="G46" i="1"/>
  <c r="T21" i="1"/>
  <c r="T10" i="1"/>
  <c r="H50" i="1"/>
  <c r="H18" i="1"/>
  <c r="S46" i="1"/>
  <c r="H33" i="1"/>
  <c r="T34" i="1"/>
  <c r="H24" i="1"/>
  <c r="T8" i="1"/>
  <c r="H10" i="1"/>
  <c r="H6" i="1"/>
  <c r="H39" i="1"/>
  <c r="H48" i="1"/>
  <c r="H28" i="1"/>
  <c r="G43" i="1"/>
  <c r="S52" i="1"/>
  <c r="G2" i="1"/>
  <c r="S15" i="1"/>
  <c r="S42" i="1"/>
  <c r="G23" i="1"/>
  <c r="G28" i="1"/>
  <c r="S53" i="1"/>
  <c r="G3" i="1"/>
  <c r="G26" i="1"/>
  <c r="S6" i="1"/>
  <c r="T6" i="1"/>
  <c r="T43" i="1"/>
  <c r="H3" i="1"/>
  <c r="T7" i="1"/>
  <c r="T29" i="1"/>
  <c r="T14" i="1"/>
  <c r="T11" i="1"/>
  <c r="H42" i="1"/>
  <c r="S14" i="1"/>
  <c r="T19" i="1"/>
  <c r="T58" i="1"/>
  <c r="T56" i="1"/>
  <c r="S28" i="1"/>
  <c r="G36" i="1"/>
  <c r="G39" i="1"/>
  <c r="G10" i="1"/>
  <c r="G48" i="1"/>
  <c r="G31" i="1"/>
  <c r="J31" i="1" s="1"/>
  <c r="G4" i="1"/>
  <c r="H8" i="1"/>
  <c r="G21" i="1"/>
  <c r="S16" i="1"/>
  <c r="H22" i="1"/>
  <c r="H32" i="1"/>
  <c r="S3" i="1"/>
  <c r="T45" i="1"/>
  <c r="T16" i="1"/>
  <c r="H23" i="1"/>
  <c r="H46" i="1"/>
  <c r="T48" i="1"/>
  <c r="T27" i="1"/>
  <c r="H16" i="1"/>
  <c r="T40" i="1"/>
  <c r="G17" i="1"/>
  <c r="S36" i="1"/>
  <c r="H17" i="1"/>
  <c r="T3" i="1"/>
  <c r="V3" i="1" s="1"/>
  <c r="H38" i="1"/>
  <c r="H21" i="1"/>
  <c r="H13" i="1"/>
  <c r="S8" i="1"/>
  <c r="G20" i="1"/>
  <c r="S12" i="1"/>
  <c r="T13" i="1"/>
  <c r="H30" i="1"/>
  <c r="H20" i="1"/>
  <c r="H4" i="1"/>
  <c r="T39" i="1"/>
  <c r="S13" i="1"/>
  <c r="S23" i="1"/>
  <c r="G30" i="1"/>
  <c r="S34" i="1"/>
  <c r="G18" i="1"/>
  <c r="G44" i="1"/>
  <c r="T52" i="1"/>
  <c r="T37" i="1"/>
  <c r="T18" i="1"/>
  <c r="T53" i="1"/>
  <c r="H25" i="1"/>
  <c r="T36" i="1"/>
  <c r="G5" i="1"/>
  <c r="S18" i="1"/>
  <c r="S27" i="1"/>
  <c r="G8" i="1"/>
  <c r="S45" i="1"/>
  <c r="G16" i="1"/>
  <c r="S11" i="1"/>
  <c r="G19" i="1"/>
  <c r="G24" i="1"/>
  <c r="G12" i="1"/>
  <c r="G22" i="1"/>
  <c r="S54" i="1"/>
  <c r="G32" i="1"/>
  <c r="S40" i="1"/>
  <c r="S22" i="1"/>
  <c r="S37" i="1"/>
  <c r="G25" i="1"/>
  <c r="G15" i="1"/>
  <c r="S58" i="1"/>
  <c r="S4" i="1"/>
  <c r="S47" i="1"/>
  <c r="S17" i="1"/>
  <c r="G38" i="1"/>
  <c r="S24" i="1"/>
  <c r="G42" i="1"/>
  <c r="S48" i="1"/>
  <c r="S21" i="1"/>
  <c r="G34" i="1"/>
  <c r="G45" i="1"/>
  <c r="G6" i="1"/>
  <c r="S2" i="1"/>
  <c r="S55" i="1"/>
  <c r="S29" i="1"/>
  <c r="E17" i="1"/>
  <c r="E48" i="1"/>
  <c r="Q24" i="1"/>
  <c r="E31" i="1"/>
  <c r="Q18" i="1"/>
  <c r="Q3" i="1"/>
  <c r="E32" i="1"/>
  <c r="Q6" i="1"/>
  <c r="E47" i="1"/>
  <c r="E3" i="1"/>
  <c r="Q53" i="1"/>
  <c r="E4" i="1"/>
  <c r="Q40" i="1"/>
  <c r="V39" i="1" l="1"/>
  <c r="V19" i="1"/>
  <c r="V25" i="1"/>
  <c r="J14" i="1"/>
  <c r="V7" i="1"/>
  <c r="J43" i="1"/>
  <c r="J2" i="1"/>
  <c r="V42" i="1"/>
  <c r="V26" i="1"/>
  <c r="J34" i="1"/>
  <c r="J35" i="1"/>
  <c r="V40" i="1"/>
  <c r="J33" i="1"/>
  <c r="V35" i="1"/>
  <c r="J19" i="1"/>
  <c r="V27" i="1"/>
  <c r="V56" i="1"/>
  <c r="J50" i="1"/>
  <c r="J49" i="1"/>
  <c r="V28" i="1"/>
  <c r="V2" i="1"/>
  <c r="J36" i="1"/>
  <c r="J26" i="1"/>
  <c r="J46" i="1"/>
  <c r="J15" i="1"/>
  <c r="J29" i="1"/>
  <c r="V23" i="1"/>
  <c r="V46" i="1"/>
  <c r="J47" i="1"/>
  <c r="V10" i="1"/>
  <c r="V12" i="1"/>
  <c r="J7" i="1"/>
  <c r="V43" i="1"/>
  <c r="J48" i="1"/>
  <c r="J18" i="1"/>
  <c r="J44" i="1"/>
  <c r="J8" i="1"/>
  <c r="V47" i="1"/>
  <c r="V36" i="1"/>
  <c r="V16" i="1"/>
  <c r="J30" i="1"/>
  <c r="V18" i="1"/>
  <c r="J23" i="1"/>
  <c r="J20" i="1"/>
  <c r="J13" i="1"/>
  <c r="V58" i="1"/>
  <c r="V6" i="1"/>
  <c r="J6" i="1"/>
  <c r="V57" i="1"/>
  <c r="J24" i="1"/>
  <c r="J3" i="1"/>
  <c r="V21" i="1"/>
  <c r="J22" i="1"/>
  <c r="V52" i="1"/>
  <c r="V34" i="1"/>
  <c r="V13" i="1"/>
  <c r="V8" i="1"/>
  <c r="V45" i="1"/>
  <c r="J28" i="1"/>
  <c r="J42" i="1"/>
  <c r="V15" i="1"/>
  <c r="V17" i="1"/>
  <c r="J17" i="1"/>
  <c r="V14" i="1"/>
  <c r="J39" i="1"/>
  <c r="V29" i="1"/>
  <c r="J38" i="1"/>
  <c r="J21" i="1"/>
  <c r="V48" i="1"/>
  <c r="V53" i="1"/>
  <c r="J4" i="1"/>
  <c r="J10" i="1"/>
  <c r="V4" i="1"/>
  <c r="J12" i="1"/>
  <c r="J45" i="1"/>
  <c r="V37" i="1"/>
  <c r="J16" i="1"/>
  <c r="V24" i="1"/>
  <c r="J25" i="1"/>
  <c r="V11" i="1"/>
  <c r="V22" i="1"/>
  <c r="V54" i="1"/>
  <c r="V55" i="1"/>
  <c r="J32" i="1"/>
  <c r="J5" i="1"/>
</calcChain>
</file>

<file path=xl/sharedStrings.xml><?xml version="1.0" encoding="utf-8"?>
<sst xmlns="http://schemas.openxmlformats.org/spreadsheetml/2006/main" count="136" uniqueCount="111">
  <si>
    <t>Направление</t>
  </si>
  <si>
    <t>Борисовка</t>
  </si>
  <si>
    <t>Корсаковка</t>
  </si>
  <si>
    <t>Кроуновка</t>
  </si>
  <si>
    <t>Яконовка</t>
  </si>
  <si>
    <t>Пуциловка</t>
  </si>
  <si>
    <t>Боготырка</t>
  </si>
  <si>
    <t>Алексее Никольское</t>
  </si>
  <si>
    <t>Заречное (Октябр. район)</t>
  </si>
  <si>
    <t>Покровка</t>
  </si>
  <si>
    <t>Чернятино</t>
  </si>
  <si>
    <t>Синельниково</t>
  </si>
  <si>
    <t>Константиновка (Октябр. район)</t>
  </si>
  <si>
    <t>Новогиоргиевка</t>
  </si>
  <si>
    <t>Полтавка</t>
  </si>
  <si>
    <t>Галёнки</t>
  </si>
  <si>
    <t>Владимировка (Октябр. район)</t>
  </si>
  <si>
    <t>Липовцы</t>
  </si>
  <si>
    <t>Барано Оренбурское</t>
  </si>
  <si>
    <t>Пограничный</t>
  </si>
  <si>
    <t>Бойкое</t>
  </si>
  <si>
    <t>Богуславка</t>
  </si>
  <si>
    <t>Духовское</t>
  </si>
  <si>
    <t>Новоселище</t>
  </si>
  <si>
    <t>Астраханка</t>
  </si>
  <si>
    <t>К Рыболов</t>
  </si>
  <si>
    <t>Троицкое</t>
  </si>
  <si>
    <t>Ильинка</t>
  </si>
  <si>
    <t>Степное (Мих. район)</t>
  </si>
  <si>
    <t>Степное (Уссу. район)</t>
  </si>
  <si>
    <t>Дзержинское</t>
  </si>
  <si>
    <t>Воздвиженка(село)</t>
  </si>
  <si>
    <t>Воздвиженка(гарнизон)</t>
  </si>
  <si>
    <t>Михайловка</t>
  </si>
  <si>
    <t>Первомайское</t>
  </si>
  <si>
    <t>Абрамовка</t>
  </si>
  <si>
    <t>Дубки</t>
  </si>
  <si>
    <t>Павловка</t>
  </si>
  <si>
    <t>Григорьевка</t>
  </si>
  <si>
    <t>Дальзаводское</t>
  </si>
  <si>
    <t>Благодатное</t>
  </si>
  <si>
    <t>Хороль</t>
  </si>
  <si>
    <t>Вадимовка</t>
  </si>
  <si>
    <t>Сиваковка</t>
  </si>
  <si>
    <t>Новодевица</t>
  </si>
  <si>
    <t>Луговое</t>
  </si>
  <si>
    <t>Новошахтинск</t>
  </si>
  <si>
    <t>Зелёный яр</t>
  </si>
  <si>
    <t>Некруглово</t>
  </si>
  <si>
    <t>Осиновка</t>
  </si>
  <si>
    <t>Кремово</t>
  </si>
  <si>
    <t>Ляличи</t>
  </si>
  <si>
    <t>Ленинское(Хороль. район)</t>
  </si>
  <si>
    <t>Сибирцево</t>
  </si>
  <si>
    <t>Черниговка</t>
  </si>
  <si>
    <t>Высокое</t>
  </si>
  <si>
    <t>Дмитриевка</t>
  </si>
  <si>
    <t>Майское</t>
  </si>
  <si>
    <t>Малые ключи</t>
  </si>
  <si>
    <t>Спасск</t>
  </si>
  <si>
    <t>Горбатка</t>
  </si>
  <si>
    <t>Ивановка</t>
  </si>
  <si>
    <t>Николаевка</t>
  </si>
  <si>
    <t>Ширяевка</t>
  </si>
  <si>
    <t>Лубянка</t>
  </si>
  <si>
    <t>Тарасовка</t>
  </si>
  <si>
    <t>Нововарваровка</t>
  </si>
  <si>
    <t>Староварваровка</t>
  </si>
  <si>
    <t>Анучино</t>
  </si>
  <si>
    <t>Элитное</t>
  </si>
  <si>
    <t>Владимиро Петровка</t>
  </si>
  <si>
    <t>время</t>
  </si>
  <si>
    <t>Артём</t>
  </si>
  <si>
    <t>Владивосток</t>
  </si>
  <si>
    <t>Арсеньев</t>
  </si>
  <si>
    <t>Утёсное</t>
  </si>
  <si>
    <t>Красный яр</t>
  </si>
  <si>
    <t>Кугуки</t>
  </si>
  <si>
    <t>Линевичи</t>
  </si>
  <si>
    <t>Тереховка</t>
  </si>
  <si>
    <t>Оленевод</t>
  </si>
  <si>
    <t>Кипарисово</t>
  </si>
  <si>
    <t>В-Надежденск</t>
  </si>
  <si>
    <t>Трудовое</t>
  </si>
  <si>
    <t>стоимость</t>
  </si>
  <si>
    <t>Монастырище</t>
  </si>
  <si>
    <t>Заречное (Уссурийский. район)</t>
  </si>
  <si>
    <t>Сергеевка(Пограничный район)</t>
  </si>
  <si>
    <t>Каймановка</t>
  </si>
  <si>
    <t>Дубовый ключ</t>
  </si>
  <si>
    <t>Долины</t>
  </si>
  <si>
    <t>Уссурийск</t>
  </si>
  <si>
    <t>Уссурийск 3(Радужный, Пив завод)</t>
  </si>
  <si>
    <t>Уссурийск 2(Слобода, Сах поселок)</t>
  </si>
  <si>
    <t>Новоникольск, Тимирязевский</t>
  </si>
  <si>
    <t>Баневурово с</t>
  </si>
  <si>
    <t>Баневурово (Партизан) ст</t>
  </si>
  <si>
    <t>Барановский ст</t>
  </si>
  <si>
    <t>км.</t>
  </si>
  <si>
    <t xml:space="preserve">Струговка </t>
  </si>
  <si>
    <t>Раздольное</t>
  </si>
  <si>
    <t>ДЭУ - 196</t>
  </si>
  <si>
    <t>Барановский село</t>
  </si>
  <si>
    <t>Глуховка</t>
  </si>
  <si>
    <t>Старореченское село</t>
  </si>
  <si>
    <t>Лесозаводск</t>
  </si>
  <si>
    <t>Посьет</t>
  </si>
  <si>
    <t>Славянка</t>
  </si>
  <si>
    <t>Приморский (поселок ХАСАНСКИЙ РАЙОН)</t>
  </si>
  <si>
    <t>Ярославский (поселок Хорольский р-н)</t>
  </si>
  <si>
    <t>ЗАРУБИНО, Андреевка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</si>
</sst>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0" fillId="0" borderId="0" xfId="0" applyBorder="1"/>
    <xf numFmtId="0" fontId="0" fillId="3" borderId="4" xfId="0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/>
    <xf numFmtId="0" fontId="0" fillId="0" borderId="10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/>
    <xf numFmtId="1" fontId="0" fillId="0" borderId="5" xfId="0" applyNumberFormat="1" applyBorder="1"/>
    <xf numFmtId="1" fontId="0" fillId="0" borderId="1" xfId="0" applyNumberForma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0" fillId="0" borderId="7" xfId="0" applyFill="1" applyBorder="1"/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3"/>
  <sheetViews>
    <sheetView tabSelected="1" workbookViewId="0">
      <selection activeCell="AA13" sqref="AA13"/>
    </sheetView>
  </sheetViews>
  <sheetFormatPr defaultRowHeight="15" x14ac:dyDescent="0.25"/>
  <cols>
    <col min="1" max="1" width="39.140625" customWidth="1"/>
    <col min="2" max="2" width="8" style="1" customWidth="1"/>
    <col min="3" max="3" width="16.85546875" hidden="1" customWidth="1"/>
    <col min="4" max="4" width="13.5703125" customWidth="1"/>
    <col min="5" max="5" width="11.85546875" hidden="1" customWidth="1"/>
    <col min="6" max="6" width="15" hidden="1" customWidth="1"/>
    <col min="7" max="7" width="13.140625" hidden="1" customWidth="1"/>
    <col min="8" max="8" width="23" hidden="1" customWidth="1"/>
    <col min="9" max="9" width="27.5703125" hidden="1" customWidth="1"/>
    <col min="10" max="10" width="18" hidden="1" customWidth="1"/>
    <col min="11" max="11" width="17.140625" customWidth="1"/>
    <col min="13" max="13" width="42.85546875" customWidth="1"/>
    <col min="14" max="14" width="9.140625" customWidth="1"/>
    <col min="15" max="15" width="9.140625" hidden="1" customWidth="1"/>
    <col min="16" max="16" width="9.140625" customWidth="1"/>
    <col min="17" max="22" width="9.140625" hidden="1" customWidth="1"/>
    <col min="23" max="23" width="12.140625" customWidth="1"/>
  </cols>
  <sheetData>
    <row r="1" spans="1:23" ht="21" customHeight="1" thickBot="1" x14ac:dyDescent="0.3">
      <c r="A1" s="31" t="s">
        <v>0</v>
      </c>
      <c r="B1" s="20" t="s">
        <v>98</v>
      </c>
      <c r="C1" s="21"/>
      <c r="D1" s="21" t="s">
        <v>71</v>
      </c>
      <c r="E1" s="21"/>
      <c r="F1" s="21"/>
      <c r="G1" s="21"/>
      <c r="H1" s="21"/>
      <c r="I1" s="21"/>
      <c r="J1" s="21"/>
      <c r="K1" s="22" t="s">
        <v>84</v>
      </c>
      <c r="M1" s="31" t="s">
        <v>0</v>
      </c>
      <c r="N1" s="20" t="s">
        <v>98</v>
      </c>
      <c r="O1" s="21" t="s">
        <v>71</v>
      </c>
      <c r="P1" s="21" t="s">
        <v>71</v>
      </c>
      <c r="Q1" s="21"/>
      <c r="R1" s="21"/>
      <c r="S1" s="21"/>
      <c r="T1" s="21"/>
      <c r="U1" s="21"/>
      <c r="V1" s="21"/>
      <c r="W1" s="22" t="s">
        <v>84</v>
      </c>
    </row>
    <row r="2" spans="1:23" ht="13.9" customHeight="1" x14ac:dyDescent="0.25">
      <c r="A2" s="32" t="s">
        <v>35</v>
      </c>
      <c r="B2" s="6">
        <v>36</v>
      </c>
      <c r="C2" s="6"/>
      <c r="D2" s="33">
        <f>B2/45*2+2</f>
        <v>3.6</v>
      </c>
      <c r="E2" s="30"/>
      <c r="F2" s="30"/>
      <c r="G2" s="34">
        <f>B2*2*24.72+(D2*137)</f>
        <v>2273.04</v>
      </c>
      <c r="H2" s="25">
        <f t="shared" ref="H2:H33" si="0">((125+150)*D2)+(3.3*B2*2)+(B2*2)*17/100*44.55</f>
        <v>1772.8919999999998</v>
      </c>
      <c r="I2" s="34">
        <v>1650</v>
      </c>
      <c r="J2" s="25">
        <f t="shared" ref="J2:J8" si="1">I2-G2</f>
        <v>-623.04</v>
      </c>
      <c r="K2" s="6">
        <v>2450</v>
      </c>
      <c r="M2" s="32" t="s">
        <v>3</v>
      </c>
      <c r="N2" s="6">
        <v>28</v>
      </c>
      <c r="O2" s="6"/>
      <c r="P2" s="33">
        <f>N2/45*2+2</f>
        <v>3.2444444444444445</v>
      </c>
      <c r="Q2" s="30"/>
      <c r="R2" s="30"/>
      <c r="S2" s="34">
        <f>N2*2*24.72+(P2*137)</f>
        <v>1828.8088888888888</v>
      </c>
      <c r="T2" s="25">
        <f>((125+150)*P2)+(3.3*N2*2)+(N2*2)*17/100*44.55</f>
        <v>1501.1382222222221</v>
      </c>
      <c r="U2" s="34">
        <v>1350</v>
      </c>
      <c r="V2" s="25">
        <f>U2-S2</f>
        <v>-478.80888888888876</v>
      </c>
      <c r="W2" s="6">
        <v>2150</v>
      </c>
    </row>
    <row r="3" spans="1:23" ht="22.9" customHeight="1" x14ac:dyDescent="0.25">
      <c r="A3" s="28" t="s">
        <v>7</v>
      </c>
      <c r="B3" s="5">
        <v>35</v>
      </c>
      <c r="C3" s="5"/>
      <c r="D3" s="12">
        <f>B3/45*2+2</f>
        <v>3.5555555555555554</v>
      </c>
      <c r="E3" s="11">
        <f>C3/10</f>
        <v>0</v>
      </c>
      <c r="F3" s="11"/>
      <c r="G3" s="13">
        <f>B3*2*24.72+(D3*137)</f>
        <v>2217.5111111111109</v>
      </c>
      <c r="H3" s="14">
        <f t="shared" si="0"/>
        <v>1738.9227777777778</v>
      </c>
      <c r="I3" s="13">
        <v>1580</v>
      </c>
      <c r="J3" s="14">
        <f t="shared" si="1"/>
        <v>-637.51111111111095</v>
      </c>
      <c r="K3" s="5">
        <v>2850</v>
      </c>
      <c r="M3" s="28" t="s">
        <v>77</v>
      </c>
      <c r="N3" s="5">
        <v>20</v>
      </c>
      <c r="O3" s="5"/>
      <c r="P3" s="12">
        <f>N3/45*2+2</f>
        <v>2.8888888888888888</v>
      </c>
      <c r="Q3" s="11">
        <f>O3/10</f>
        <v>0</v>
      </c>
      <c r="R3" s="11"/>
      <c r="S3" s="13">
        <f>N3*2*13+(P3*137)</f>
        <v>915.77777777777783</v>
      </c>
      <c r="T3" s="14">
        <f>((125+150)*P3)+(3.3*N3*2)+(N3*2)*17/100*44.55</f>
        <v>1229.3844444444444</v>
      </c>
      <c r="U3" s="13">
        <v>1050</v>
      </c>
      <c r="V3" s="14">
        <f>U3-S3</f>
        <v>134.22222222222217</v>
      </c>
      <c r="W3" s="5">
        <v>1950</v>
      </c>
    </row>
    <row r="4" spans="1:23" x14ac:dyDescent="0.25">
      <c r="A4" s="32" t="s">
        <v>68</v>
      </c>
      <c r="B4" s="6">
        <v>110</v>
      </c>
      <c r="C4" s="17">
        <f>B4*2*20</f>
        <v>4400</v>
      </c>
      <c r="D4" s="33">
        <f>B4/45*2+2</f>
        <v>6.8888888888888893</v>
      </c>
      <c r="E4">
        <f>C4/10</f>
        <v>440</v>
      </c>
      <c r="G4" s="23">
        <f>B4*2*24.72+(D4*137)</f>
        <v>6382.177777777777</v>
      </c>
      <c r="H4" s="25">
        <f t="shared" si="0"/>
        <v>4286.6144444444444</v>
      </c>
      <c r="I4" s="37">
        <v>4100</v>
      </c>
      <c r="J4" s="8">
        <f t="shared" si="1"/>
        <v>-2282.177777777777</v>
      </c>
      <c r="K4" s="6">
        <v>6050</v>
      </c>
      <c r="L4" s="2"/>
      <c r="M4" s="28" t="s">
        <v>52</v>
      </c>
      <c r="N4" s="5">
        <v>85</v>
      </c>
      <c r="O4" s="5"/>
      <c r="P4" s="12">
        <f>N4/45*2+2</f>
        <v>5.7777777777777777</v>
      </c>
      <c r="Q4" s="11"/>
      <c r="R4" s="11"/>
      <c r="S4" s="13">
        <f>N4*2*24.72+(P4*137)</f>
        <v>4993.9555555555553</v>
      </c>
      <c r="T4" s="14">
        <f>((125+150)*P4)+(3.3*N4*2)+(N4*2)*17/100*44.55</f>
        <v>3437.3838888888886</v>
      </c>
      <c r="U4" s="13">
        <v>3380</v>
      </c>
      <c r="V4" s="14">
        <f>U4-S4</f>
        <v>-1613.9555555555553</v>
      </c>
      <c r="W4" s="5">
        <v>5100</v>
      </c>
    </row>
    <row r="5" spans="1:23" x14ac:dyDescent="0.25">
      <c r="A5" s="28" t="s">
        <v>74</v>
      </c>
      <c r="B5" s="6">
        <v>150</v>
      </c>
      <c r="C5" s="17">
        <f>B5*2*20</f>
        <v>6000</v>
      </c>
      <c r="D5" s="33">
        <v>7.5</v>
      </c>
      <c r="E5" s="9"/>
      <c r="F5" s="9"/>
      <c r="G5" s="35">
        <f>B5*2*13+(D5*137)</f>
        <v>4927.5</v>
      </c>
      <c r="H5" s="14">
        <f t="shared" si="0"/>
        <v>5324.5499999999993</v>
      </c>
      <c r="I5" s="36">
        <v>6000</v>
      </c>
      <c r="J5" s="38">
        <f t="shared" si="1"/>
        <v>1072.5</v>
      </c>
      <c r="K5" s="6">
        <v>8250</v>
      </c>
      <c r="L5" s="2"/>
      <c r="M5" s="28" t="s">
        <v>105</v>
      </c>
      <c r="N5" s="5">
        <v>256</v>
      </c>
      <c r="O5" s="5"/>
      <c r="P5" s="12">
        <v>8</v>
      </c>
      <c r="Q5" s="11"/>
      <c r="R5" s="11"/>
      <c r="S5" s="13">
        <f>N5*2*24.72+(P5*137)</f>
        <v>13752.64</v>
      </c>
      <c r="T5" s="14">
        <f>((125+150)*P5)+(3.3*N5*2)+(N5*2)*17/100*44.55</f>
        <v>7767.232</v>
      </c>
      <c r="U5" s="13"/>
      <c r="V5" s="14"/>
      <c r="W5" s="5">
        <v>14350</v>
      </c>
    </row>
    <row r="6" spans="1:23" x14ac:dyDescent="0.25">
      <c r="A6" s="28" t="s">
        <v>72</v>
      </c>
      <c r="B6" s="6">
        <v>80</v>
      </c>
      <c r="C6" s="17"/>
      <c r="D6" s="12">
        <f t="shared" ref="D6:D14" si="2">B6/45*2+2</f>
        <v>5.5555555555555554</v>
      </c>
      <c r="E6" s="4"/>
      <c r="F6" s="4"/>
      <c r="G6" s="23">
        <f>B6*2*24.72+(D6*137)</f>
        <v>4716.3111111111111</v>
      </c>
      <c r="H6" s="25">
        <f t="shared" si="0"/>
        <v>3267.5377777777776</v>
      </c>
      <c r="I6" s="27">
        <v>3250</v>
      </c>
      <c r="J6" s="8">
        <f t="shared" si="1"/>
        <v>-1466.3111111111111</v>
      </c>
      <c r="K6" s="6">
        <v>4400</v>
      </c>
      <c r="L6" s="2"/>
      <c r="M6" s="28" t="s">
        <v>78</v>
      </c>
      <c r="N6" s="5">
        <v>21</v>
      </c>
      <c r="O6" s="5"/>
      <c r="P6" s="12">
        <f>N6/45*2+2</f>
        <v>2.9333333333333336</v>
      </c>
      <c r="Q6" s="11">
        <f>O6/10</f>
        <v>0</v>
      </c>
      <c r="R6" s="11"/>
      <c r="S6" s="13">
        <f>N6*2*13+(P6*137)</f>
        <v>947.86666666666667</v>
      </c>
      <c r="T6" s="14">
        <f>((125+150)*P6)+(3.3*N6*2)+(N6*2)*17/100*44.55</f>
        <v>1263.3536666666669</v>
      </c>
      <c r="U6" s="13">
        <v>1050</v>
      </c>
      <c r="V6" s="14">
        <f>U6-S6</f>
        <v>102.13333333333333</v>
      </c>
      <c r="W6" s="5">
        <v>2000</v>
      </c>
    </row>
    <row r="7" spans="1:23" x14ac:dyDescent="0.25">
      <c r="A7" s="28" t="s">
        <v>24</v>
      </c>
      <c r="B7" s="15">
        <v>110</v>
      </c>
      <c r="C7" s="1">
        <f>B7*2*20</f>
        <v>4400</v>
      </c>
      <c r="D7" s="18">
        <f t="shared" si="2"/>
        <v>6.8888888888888893</v>
      </c>
      <c r="G7" s="24">
        <f>B7*2*24.72+(D7*137)</f>
        <v>6382.177777777777</v>
      </c>
      <c r="H7" s="26">
        <f t="shared" si="0"/>
        <v>4286.6144444444444</v>
      </c>
      <c r="I7" s="2">
        <v>4100</v>
      </c>
      <c r="J7" s="3">
        <f t="shared" si="1"/>
        <v>-2282.177777777777</v>
      </c>
      <c r="K7" s="7">
        <v>6600</v>
      </c>
      <c r="L7" s="2"/>
      <c r="M7" s="28" t="s">
        <v>17</v>
      </c>
      <c r="N7" s="5">
        <v>51</v>
      </c>
      <c r="O7" s="5"/>
      <c r="P7" s="12">
        <f>N7/45*2+2</f>
        <v>4.2666666666666666</v>
      </c>
      <c r="Q7" s="11"/>
      <c r="R7" s="11"/>
      <c r="S7" s="13">
        <f>N7*2*13+(P7*137)</f>
        <v>1910.5333333333333</v>
      </c>
      <c r="T7" s="14">
        <f>((125+150)*P7)+(3.3*N7*2)+(N7*2)*17/100*44.55</f>
        <v>2282.4303333333332</v>
      </c>
      <c r="U7" s="13">
        <v>2280</v>
      </c>
      <c r="V7" s="14">
        <f>U7-S7</f>
        <v>369.4666666666667</v>
      </c>
      <c r="W7" s="5">
        <v>3050</v>
      </c>
    </row>
    <row r="8" spans="1:23" x14ac:dyDescent="0.25">
      <c r="A8" s="28" t="s">
        <v>96</v>
      </c>
      <c r="B8" s="5">
        <v>22</v>
      </c>
      <c r="C8" s="5"/>
      <c r="D8" s="12">
        <f t="shared" si="2"/>
        <v>2.9777777777777779</v>
      </c>
      <c r="E8" s="11"/>
      <c r="F8" s="11"/>
      <c r="G8" s="13">
        <f>B8*2*24.72+(D8*137)</f>
        <v>1495.6355555555554</v>
      </c>
      <c r="H8" s="14">
        <f t="shared" si="0"/>
        <v>1297.3228888888889</v>
      </c>
      <c r="I8" s="13">
        <v>1150</v>
      </c>
      <c r="J8" s="14">
        <f t="shared" si="1"/>
        <v>-345.63555555555536</v>
      </c>
      <c r="K8" s="5">
        <v>2200</v>
      </c>
      <c r="L8" s="2"/>
      <c r="M8" s="28" t="s">
        <v>64</v>
      </c>
      <c r="N8" s="5">
        <v>71</v>
      </c>
      <c r="O8" s="5"/>
      <c r="P8" s="12">
        <f>N8/45*2+2</f>
        <v>5.155555555555555</v>
      </c>
      <c r="Q8" s="11"/>
      <c r="R8" s="11"/>
      <c r="S8" s="13">
        <f>N8*2*24.72+(P8*137)</f>
        <v>4216.5511111111109</v>
      </c>
      <c r="T8" s="14">
        <f>((125+150)*P8)+(3.3*N8*2)+(N8*2)*17/100*44.55</f>
        <v>2961.8147777777776</v>
      </c>
      <c r="U8" s="13">
        <v>2800</v>
      </c>
      <c r="V8" s="14">
        <f>U8-S8</f>
        <v>-1416.5511111111109</v>
      </c>
      <c r="W8" s="5">
        <v>3900</v>
      </c>
    </row>
    <row r="9" spans="1:23" x14ac:dyDescent="0.25">
      <c r="A9" s="28" t="s">
        <v>95</v>
      </c>
      <c r="B9" s="5">
        <v>20</v>
      </c>
      <c r="C9" s="5"/>
      <c r="D9" s="12">
        <f t="shared" si="2"/>
        <v>2.8888888888888888</v>
      </c>
      <c r="E9" s="11"/>
      <c r="F9" s="11"/>
      <c r="G9" s="13"/>
      <c r="H9" s="14">
        <f t="shared" si="0"/>
        <v>1229.3844444444444</v>
      </c>
      <c r="I9" s="13">
        <v>1050</v>
      </c>
      <c r="J9" s="14"/>
      <c r="K9" s="5">
        <v>1950</v>
      </c>
      <c r="L9" s="2"/>
      <c r="M9" s="28" t="s">
        <v>45</v>
      </c>
      <c r="N9" s="5">
        <v>150</v>
      </c>
      <c r="O9" s="5">
        <f>N9*2*20</f>
        <v>6000</v>
      </c>
      <c r="P9" s="12">
        <v>7.5</v>
      </c>
      <c r="Q9" s="11"/>
      <c r="R9" s="11"/>
      <c r="S9" s="13">
        <f>N9*2*13+(P9*137)</f>
        <v>4927.5</v>
      </c>
      <c r="T9" s="14">
        <f>((125+150)*P9)+(3.3*N9*2)+(N9*2)*17/100*44.55</f>
        <v>5324.5499999999993</v>
      </c>
      <c r="U9" s="13">
        <v>6000</v>
      </c>
      <c r="V9" s="14">
        <f>U9-S9</f>
        <v>1072.5</v>
      </c>
      <c r="W9" s="5">
        <v>8250</v>
      </c>
    </row>
    <row r="10" spans="1:23" x14ac:dyDescent="0.25">
      <c r="A10" s="28" t="s">
        <v>18</v>
      </c>
      <c r="B10" s="5">
        <v>87</v>
      </c>
      <c r="C10" s="5"/>
      <c r="D10" s="12">
        <f t="shared" si="2"/>
        <v>5.8666666666666671</v>
      </c>
      <c r="E10" s="11"/>
      <c r="F10" s="11"/>
      <c r="G10" s="13">
        <f t="shared" ref="G10:G16" si="3">B10*2*24.72+(D10*137)</f>
        <v>5105.0133333333333</v>
      </c>
      <c r="H10" s="14">
        <f t="shared" si="0"/>
        <v>3505.3223333333331</v>
      </c>
      <c r="I10" s="13">
        <v>3500</v>
      </c>
      <c r="J10" s="14">
        <f t="shared" ref="J10:J39" si="4">I10-G10</f>
        <v>-1605.0133333333333</v>
      </c>
      <c r="K10" s="5">
        <v>4800</v>
      </c>
      <c r="L10" s="2"/>
      <c r="M10" s="28" t="s">
        <v>51</v>
      </c>
      <c r="N10" s="5">
        <v>57</v>
      </c>
      <c r="O10" s="5"/>
      <c r="P10" s="12">
        <f>N10/45*2+2</f>
        <v>4.5333333333333332</v>
      </c>
      <c r="Q10" s="11"/>
      <c r="R10" s="11"/>
      <c r="S10" s="13">
        <f>N10*2*13+(P10*137)</f>
        <v>2103.0666666666666</v>
      </c>
      <c r="T10" s="14">
        <f>((125+150)*P10)+(3.3*N10*2)+(N10*2)*17/100*44.55</f>
        <v>2486.2456666666667</v>
      </c>
      <c r="U10" s="13">
        <v>2500</v>
      </c>
      <c r="V10" s="14">
        <f>U10-S10</f>
        <v>396.93333333333339</v>
      </c>
      <c r="W10" s="5">
        <v>3150</v>
      </c>
    </row>
    <row r="11" spans="1:23" x14ac:dyDescent="0.25">
      <c r="A11" s="28" t="s">
        <v>102</v>
      </c>
      <c r="B11" s="5">
        <v>13</v>
      </c>
      <c r="C11" s="5"/>
      <c r="D11" s="12">
        <v>2</v>
      </c>
      <c r="E11" s="11"/>
      <c r="F11" s="11"/>
      <c r="G11" s="13">
        <f t="shared" si="3"/>
        <v>916.72</v>
      </c>
      <c r="H11" s="14">
        <f t="shared" si="0"/>
        <v>832.7109999999999</v>
      </c>
      <c r="I11" s="13">
        <v>1404</v>
      </c>
      <c r="J11" s="14">
        <f t="shared" si="4"/>
        <v>487.28</v>
      </c>
      <c r="K11" s="5">
        <v>1400</v>
      </c>
      <c r="L11" s="2"/>
      <c r="M11" s="28" t="s">
        <v>57</v>
      </c>
      <c r="N11" s="5">
        <v>100</v>
      </c>
      <c r="O11" s="5"/>
      <c r="P11" s="12">
        <f>N11/45*2+2</f>
        <v>6.4444444444444446</v>
      </c>
      <c r="Q11" s="11"/>
      <c r="R11" s="11"/>
      <c r="S11" s="13">
        <f>N11*2*13+(P11*137)</f>
        <v>3482.8888888888887</v>
      </c>
      <c r="T11" s="14">
        <f>((125+150)*P11)+(3.3*N11*2)+(N11*2)*17/100*44.55</f>
        <v>3946.922222222222</v>
      </c>
      <c r="U11" s="13">
        <v>3750</v>
      </c>
      <c r="V11" s="14">
        <f>U11-S11</f>
        <v>267.11111111111131</v>
      </c>
      <c r="W11" s="5">
        <v>5500</v>
      </c>
    </row>
    <row r="12" spans="1:23" x14ac:dyDescent="0.25">
      <c r="A12" s="28" t="s">
        <v>97</v>
      </c>
      <c r="B12" s="5">
        <v>30</v>
      </c>
      <c r="C12" s="5"/>
      <c r="D12" s="12">
        <v>3.3</v>
      </c>
      <c r="E12" s="11"/>
      <c r="F12" s="11"/>
      <c r="G12" s="13">
        <f t="shared" si="3"/>
        <v>1935.2999999999997</v>
      </c>
      <c r="H12" s="14">
        <f t="shared" si="0"/>
        <v>1559.9099999999999</v>
      </c>
      <c r="I12" s="13">
        <v>1400</v>
      </c>
      <c r="J12" s="14">
        <f t="shared" si="4"/>
        <v>-535.29999999999973</v>
      </c>
      <c r="K12" s="5">
        <v>2350</v>
      </c>
      <c r="M12" s="28" t="s">
        <v>58</v>
      </c>
      <c r="N12" s="5">
        <v>110</v>
      </c>
      <c r="O12" s="5">
        <f>N12*2*20</f>
        <v>4400</v>
      </c>
      <c r="P12" s="12">
        <f>N12/45*2+2</f>
        <v>6.8888888888888893</v>
      </c>
      <c r="Q12" s="11"/>
      <c r="R12" s="11"/>
      <c r="S12" s="13">
        <f>N12*2*13+(P12*137)</f>
        <v>3803.7777777777778</v>
      </c>
      <c r="T12" s="14">
        <f>((125+150)*P12)+(3.3*N12*2)+(N12*2)*17/100*44.55</f>
        <v>4286.6144444444444</v>
      </c>
      <c r="U12" s="13">
        <v>4100</v>
      </c>
      <c r="V12" s="14">
        <f>U12-S12</f>
        <v>296.22222222222217</v>
      </c>
      <c r="W12" s="5">
        <v>6050</v>
      </c>
    </row>
    <row r="13" spans="1:23" x14ac:dyDescent="0.25">
      <c r="A13" s="28" t="s">
        <v>40</v>
      </c>
      <c r="B13" s="5">
        <v>64</v>
      </c>
      <c r="C13" s="5"/>
      <c r="D13" s="12">
        <f t="shared" si="2"/>
        <v>4.844444444444445</v>
      </c>
      <c r="E13" s="11"/>
      <c r="F13" s="11"/>
      <c r="G13" s="13">
        <f t="shared" si="3"/>
        <v>3827.8488888888887</v>
      </c>
      <c r="H13" s="14">
        <f t="shared" si="0"/>
        <v>2724.0302222222222</v>
      </c>
      <c r="I13" s="13">
        <v>2800</v>
      </c>
      <c r="J13" s="14">
        <f t="shared" si="4"/>
        <v>-1027.8488888888887</v>
      </c>
      <c r="K13" s="5">
        <v>3850</v>
      </c>
      <c r="M13" s="28" t="s">
        <v>33</v>
      </c>
      <c r="N13" s="5">
        <v>16</v>
      </c>
      <c r="O13" s="5"/>
      <c r="P13" s="12">
        <f>N13/45*2+2</f>
        <v>2.7111111111111112</v>
      </c>
      <c r="Q13" s="11"/>
      <c r="R13" s="11"/>
      <c r="S13" s="13">
        <f>N13*2*24.72+(P13*137)</f>
        <v>1162.4622222222222</v>
      </c>
      <c r="T13" s="14">
        <f>((125+150)*P13)+(3.3*N13*2)+(N13*2)*17/100*44.55</f>
        <v>1093.5075555555557</v>
      </c>
      <c r="U13" s="13">
        <v>950</v>
      </c>
      <c r="V13" s="14">
        <f>U13-S13</f>
        <v>-212.46222222222218</v>
      </c>
      <c r="W13" s="5">
        <v>1500</v>
      </c>
    </row>
    <row r="14" spans="1:23" x14ac:dyDescent="0.25">
      <c r="A14" s="28" t="s">
        <v>6</v>
      </c>
      <c r="B14" s="5">
        <v>31</v>
      </c>
      <c r="C14" s="5"/>
      <c r="D14" s="12">
        <f t="shared" si="2"/>
        <v>3.3777777777777778</v>
      </c>
      <c r="E14" s="11"/>
      <c r="F14" s="11"/>
      <c r="G14" s="13">
        <f t="shared" si="3"/>
        <v>1995.3955555555553</v>
      </c>
      <c r="H14" s="14">
        <f t="shared" si="0"/>
        <v>1603.0458888888888</v>
      </c>
      <c r="I14" s="13">
        <v>1450</v>
      </c>
      <c r="J14" s="14">
        <f t="shared" si="4"/>
        <v>-545.39555555555535</v>
      </c>
      <c r="K14" s="5">
        <v>2650</v>
      </c>
      <c r="M14" s="28" t="s">
        <v>85</v>
      </c>
      <c r="N14" s="5">
        <v>78</v>
      </c>
      <c r="O14" s="5"/>
      <c r="P14" s="12">
        <f>N14/45*2+2</f>
        <v>5.4666666666666668</v>
      </c>
      <c r="Q14" s="11"/>
      <c r="R14" s="11"/>
      <c r="S14" s="13">
        <f>N14*2*24.72+(P14*137)</f>
        <v>4605.2533333333331</v>
      </c>
      <c r="T14" s="14">
        <f>((125+150)*P14)+(3.3*N14*2)+(N14*2)*17/100*44.55</f>
        <v>3199.5993333333331</v>
      </c>
      <c r="U14" s="13">
        <v>3080</v>
      </c>
      <c r="V14" s="14">
        <f>U14-S14</f>
        <v>-1525.2533333333331</v>
      </c>
      <c r="W14" s="5">
        <v>4300</v>
      </c>
    </row>
    <row r="15" spans="1:23" x14ac:dyDescent="0.25">
      <c r="A15" s="28" t="s">
        <v>21</v>
      </c>
      <c r="B15" s="5">
        <v>120</v>
      </c>
      <c r="C15" s="5">
        <f>B15*2*20</f>
        <v>4800</v>
      </c>
      <c r="D15" s="12">
        <v>6.4</v>
      </c>
      <c r="E15" s="11"/>
      <c r="F15" s="11"/>
      <c r="G15" s="13">
        <f t="shared" si="3"/>
        <v>6809.5999999999995</v>
      </c>
      <c r="H15" s="14">
        <f t="shared" si="0"/>
        <v>4369.6399999999994</v>
      </c>
      <c r="I15" s="13">
        <v>4800</v>
      </c>
      <c r="J15" s="14">
        <f t="shared" si="4"/>
        <v>-2009.5999999999995</v>
      </c>
      <c r="K15" s="5">
        <v>7200</v>
      </c>
      <c r="M15" s="28" t="s">
        <v>48</v>
      </c>
      <c r="N15" s="5">
        <v>25</v>
      </c>
      <c r="O15" s="5"/>
      <c r="P15" s="12">
        <f>N15/45*2+2</f>
        <v>3.1111111111111112</v>
      </c>
      <c r="Q15" s="11"/>
      <c r="R15" s="11"/>
      <c r="S15" s="13">
        <f>N15*2*24.72+(P15*137)</f>
        <v>1662.2222222222222</v>
      </c>
      <c r="T15" s="14">
        <f>((125+150)*P15)+(3.3*N15*2)+(N15*2)*17/100*44.55</f>
        <v>1399.2305555555554</v>
      </c>
      <c r="U15" s="13">
        <v>1250</v>
      </c>
      <c r="V15" s="14">
        <f>U15-S15</f>
        <v>-412.22222222222217</v>
      </c>
      <c r="W15" s="5">
        <v>2250</v>
      </c>
    </row>
    <row r="16" spans="1:23" x14ac:dyDescent="0.25">
      <c r="A16" s="28" t="s">
        <v>20</v>
      </c>
      <c r="B16" s="5">
        <v>100</v>
      </c>
      <c r="C16" s="5">
        <f>B16*2*20</f>
        <v>4000</v>
      </c>
      <c r="D16" s="12">
        <f t="shared" ref="D16:D35" si="5">B16/45*2+2</f>
        <v>6.4444444444444446</v>
      </c>
      <c r="E16" s="11"/>
      <c r="F16" s="11"/>
      <c r="G16" s="13">
        <f t="shared" si="3"/>
        <v>5826.8888888888887</v>
      </c>
      <c r="H16" s="14">
        <f t="shared" si="0"/>
        <v>3946.922222222222</v>
      </c>
      <c r="I16" s="13">
        <v>3750</v>
      </c>
      <c r="J16" s="14">
        <f t="shared" si="4"/>
        <v>-2076.8888888888887</v>
      </c>
      <c r="K16" s="5">
        <v>6000</v>
      </c>
      <c r="M16" s="28" t="s">
        <v>62</v>
      </c>
      <c r="N16" s="5">
        <v>71</v>
      </c>
      <c r="O16" s="5"/>
      <c r="P16" s="12">
        <f>N16/45*2+2</f>
        <v>5.155555555555555</v>
      </c>
      <c r="Q16" s="11"/>
      <c r="R16" s="11"/>
      <c r="S16" s="13">
        <f>N16*2*13+(P16*137)</f>
        <v>2552.3111111111111</v>
      </c>
      <c r="T16" s="14">
        <f>((125+150)*P16)+(3.3*N16*2)+(N16*2)*17/100*44.55</f>
        <v>2961.8147777777776</v>
      </c>
      <c r="U16" s="13">
        <v>2800</v>
      </c>
      <c r="V16" s="14">
        <f>U16-S16</f>
        <v>247.68888888888887</v>
      </c>
      <c r="W16" s="5">
        <v>4250</v>
      </c>
    </row>
    <row r="17" spans="1:23" x14ac:dyDescent="0.25">
      <c r="A17" s="28" t="s">
        <v>1</v>
      </c>
      <c r="B17" s="5">
        <v>14</v>
      </c>
      <c r="C17" s="5"/>
      <c r="D17" s="12">
        <f t="shared" si="5"/>
        <v>2.6222222222222222</v>
      </c>
      <c r="E17" s="11">
        <f>C17/10</f>
        <v>0</v>
      </c>
      <c r="F17" s="11"/>
      <c r="G17" s="13">
        <f>B17*2*13+(D17*137)</f>
        <v>723.24444444444453</v>
      </c>
      <c r="H17" s="14">
        <f t="shared" si="0"/>
        <v>1025.5691111111109</v>
      </c>
      <c r="I17" s="13">
        <v>870</v>
      </c>
      <c r="J17" s="14">
        <f t="shared" si="4"/>
        <v>146.75555555555547</v>
      </c>
      <c r="K17" s="5">
        <v>1400</v>
      </c>
      <c r="M17" s="28" t="s">
        <v>66</v>
      </c>
      <c r="N17" s="5">
        <v>110</v>
      </c>
      <c r="O17" s="5"/>
      <c r="P17" s="12">
        <f>N17/45*2+2</f>
        <v>6.8888888888888893</v>
      </c>
      <c r="Q17" s="11"/>
      <c r="R17" s="11"/>
      <c r="S17" s="13">
        <f>N17*2*24.72+(P17*137)</f>
        <v>6382.177777777777</v>
      </c>
      <c r="T17" s="14">
        <f>((125+150)*P17)+(3.3*N17*2)+(N17*2)*17/100*44.55</f>
        <v>4286.6144444444444</v>
      </c>
      <c r="U17" s="13">
        <v>4500</v>
      </c>
      <c r="V17" s="14">
        <f>U17-S17</f>
        <v>-1882.177777777777</v>
      </c>
      <c r="W17" s="5">
        <v>6050</v>
      </c>
    </row>
    <row r="18" spans="1:23" x14ac:dyDescent="0.25">
      <c r="A18" s="28" t="s">
        <v>42</v>
      </c>
      <c r="B18" s="5">
        <v>100</v>
      </c>
      <c r="C18" s="5"/>
      <c r="D18" s="12">
        <f t="shared" si="5"/>
        <v>6.4444444444444446</v>
      </c>
      <c r="E18" s="11"/>
      <c r="F18" s="11"/>
      <c r="G18" s="13">
        <f>B18*2*13+(D18*137)</f>
        <v>3482.8888888888887</v>
      </c>
      <c r="H18" s="14">
        <f t="shared" si="0"/>
        <v>3946.922222222222</v>
      </c>
      <c r="I18" s="13">
        <v>3750</v>
      </c>
      <c r="J18" s="14">
        <f t="shared" si="4"/>
        <v>267.11111111111131</v>
      </c>
      <c r="K18" s="5">
        <v>6000</v>
      </c>
      <c r="M18" s="28" t="s">
        <v>13</v>
      </c>
      <c r="N18" s="5">
        <v>56</v>
      </c>
      <c r="O18" s="5"/>
      <c r="P18" s="12">
        <f>N18/45*2+2</f>
        <v>4.4888888888888889</v>
      </c>
      <c r="Q18" s="11">
        <f>O18/10</f>
        <v>0</v>
      </c>
      <c r="R18" s="11"/>
      <c r="S18" s="13">
        <f>N18*2*24.72+(P18*137)</f>
        <v>3383.6177777777775</v>
      </c>
      <c r="T18" s="14">
        <f>((125+150)*P18)+(3.3*N18*2)+(N18*2)*17/100*44.55</f>
        <v>2452.2764444444442</v>
      </c>
      <c r="U18" s="13">
        <v>2500</v>
      </c>
      <c r="V18" s="14">
        <f>U18-S18</f>
        <v>-883.61777777777752</v>
      </c>
      <c r="W18" s="5">
        <v>3400</v>
      </c>
    </row>
    <row r="19" spans="1:23" x14ac:dyDescent="0.25">
      <c r="A19" s="28" t="s">
        <v>73</v>
      </c>
      <c r="B19" s="5">
        <v>110</v>
      </c>
      <c r="C19" s="5">
        <f>B19*2*20</f>
        <v>4400</v>
      </c>
      <c r="D19" s="12">
        <f t="shared" si="5"/>
        <v>6.8888888888888893</v>
      </c>
      <c r="E19" s="11"/>
      <c r="F19" s="11"/>
      <c r="G19" s="13">
        <f>B19*2*24.72+(D19*137)</f>
        <v>6382.177777777777</v>
      </c>
      <c r="H19" s="14">
        <f t="shared" si="0"/>
        <v>4286.6144444444444</v>
      </c>
      <c r="I19" s="13">
        <v>4100</v>
      </c>
      <c r="J19" s="14">
        <f t="shared" si="4"/>
        <v>-2282.177777777777</v>
      </c>
      <c r="K19" s="5">
        <v>6050</v>
      </c>
      <c r="M19" s="28" t="s">
        <v>44</v>
      </c>
      <c r="N19" s="5">
        <v>89</v>
      </c>
      <c r="O19" s="5"/>
      <c r="P19" s="12">
        <f>N19/45*2+2</f>
        <v>5.9555555555555557</v>
      </c>
      <c r="Q19" s="11"/>
      <c r="R19" s="11"/>
      <c r="S19" s="13">
        <f>N19*2*24.72+(P19*137)</f>
        <v>5216.0711111111113</v>
      </c>
      <c r="T19" s="14">
        <f>((125+150)*P19)+(3.3*N19*2)+(N19*2)*17/100*44.55</f>
        <v>3573.260777777778</v>
      </c>
      <c r="U19" s="13">
        <v>3550</v>
      </c>
      <c r="V19" s="14">
        <f>U19-S19</f>
        <v>-1666.0711111111113</v>
      </c>
      <c r="W19" s="5">
        <v>5350</v>
      </c>
    </row>
    <row r="20" spans="1:23" x14ac:dyDescent="0.25">
      <c r="A20" s="28" t="s">
        <v>70</v>
      </c>
      <c r="B20" s="5">
        <v>100</v>
      </c>
      <c r="C20" s="5"/>
      <c r="D20" s="12">
        <f t="shared" si="5"/>
        <v>6.4444444444444446</v>
      </c>
      <c r="E20" s="11"/>
      <c r="F20" s="11"/>
      <c r="G20" s="13">
        <f>B20*2*24.72+(D20*137)</f>
        <v>5826.8888888888887</v>
      </c>
      <c r="H20" s="14">
        <f t="shared" si="0"/>
        <v>3946.922222222222</v>
      </c>
      <c r="I20" s="13">
        <v>3750</v>
      </c>
      <c r="J20" s="14">
        <f t="shared" si="4"/>
        <v>-2076.8888888888887</v>
      </c>
      <c r="K20" s="5">
        <v>6000</v>
      </c>
      <c r="M20" s="29" t="s">
        <v>94</v>
      </c>
      <c r="N20" s="10"/>
      <c r="O20" s="16"/>
      <c r="P20" s="10">
        <v>1</v>
      </c>
      <c r="Q20" s="19"/>
      <c r="R20" s="11"/>
      <c r="S20" s="10"/>
      <c r="T20" s="11"/>
      <c r="U20" s="16"/>
      <c r="V20" s="11"/>
      <c r="W20" s="5">
        <v>1000</v>
      </c>
    </row>
    <row r="21" spans="1:23" x14ac:dyDescent="0.25">
      <c r="A21" s="28" t="s">
        <v>16</v>
      </c>
      <c r="B21" s="5">
        <v>46</v>
      </c>
      <c r="C21" s="5"/>
      <c r="D21" s="12">
        <f t="shared" si="5"/>
        <v>4.0444444444444443</v>
      </c>
      <c r="E21" s="11"/>
      <c r="F21" s="11"/>
      <c r="G21" s="13">
        <f>B21*2*24.72+(D21*137)</f>
        <v>2828.3288888888887</v>
      </c>
      <c r="H21" s="14">
        <f t="shared" si="0"/>
        <v>2112.5842222222218</v>
      </c>
      <c r="I21" s="13">
        <v>1950</v>
      </c>
      <c r="J21" s="14">
        <f t="shared" si="4"/>
        <v>-878.32888888888874</v>
      </c>
      <c r="K21" s="5">
        <v>2950</v>
      </c>
      <c r="M21" s="28" t="s">
        <v>23</v>
      </c>
      <c r="N21" s="5">
        <v>120</v>
      </c>
      <c r="O21" s="5">
        <f>N21*2*20</f>
        <v>4800</v>
      </c>
      <c r="P21" s="12">
        <v>6.4</v>
      </c>
      <c r="Q21" s="11"/>
      <c r="R21" s="11"/>
      <c r="S21" s="13">
        <f>N21*2*24.72+(P21*137)</f>
        <v>6809.5999999999995</v>
      </c>
      <c r="T21" s="14">
        <f>((125+150)*P21)+(3.3*N21*2)+(N21*2)*17/100*44.55</f>
        <v>4369.6399999999994</v>
      </c>
      <c r="U21" s="13">
        <v>4800</v>
      </c>
      <c r="V21" s="14">
        <f>U21-S21</f>
        <v>-2009.5999999999995</v>
      </c>
      <c r="W21" s="5">
        <v>7200</v>
      </c>
    </row>
    <row r="22" spans="1:23" x14ac:dyDescent="0.25">
      <c r="A22" s="28" t="s">
        <v>82</v>
      </c>
      <c r="B22" s="5">
        <v>62</v>
      </c>
      <c r="C22" s="5"/>
      <c r="D22" s="12">
        <f t="shared" si="5"/>
        <v>4.7555555555555555</v>
      </c>
      <c r="E22" s="11"/>
      <c r="F22" s="11"/>
      <c r="G22" s="13">
        <f>B22*2*24.72+(D22*137)</f>
        <v>3716.7911111111107</v>
      </c>
      <c r="H22" s="14">
        <f t="shared" si="0"/>
        <v>2656.0917777777777</v>
      </c>
      <c r="I22" s="13">
        <v>2550</v>
      </c>
      <c r="J22" s="14">
        <f t="shared" si="4"/>
        <v>-1166.7911111111107</v>
      </c>
      <c r="K22" s="5">
        <v>3450</v>
      </c>
      <c r="M22" s="28" t="s">
        <v>46</v>
      </c>
      <c r="N22" s="5">
        <v>37</v>
      </c>
      <c r="O22" s="5"/>
      <c r="P22" s="12">
        <f>N22/45*2+2</f>
        <v>3.6444444444444444</v>
      </c>
      <c r="Q22" s="11"/>
      <c r="R22" s="11"/>
      <c r="S22" s="13">
        <f>N22*2*24.72+(P22*137)</f>
        <v>2328.568888888889</v>
      </c>
      <c r="T22" s="14">
        <f>((125+150)*P22)+(3.3*N22*2)+(N22*2)*17/100*44.55</f>
        <v>1806.8612222222223</v>
      </c>
      <c r="U22" s="13">
        <v>1700</v>
      </c>
      <c r="V22" s="14">
        <f>U22-S22</f>
        <v>-628.56888888888898</v>
      </c>
      <c r="W22" s="5">
        <v>2500</v>
      </c>
    </row>
    <row r="23" spans="1:23" x14ac:dyDescent="0.25">
      <c r="A23" s="28" t="s">
        <v>32</v>
      </c>
      <c r="B23" s="5">
        <v>16</v>
      </c>
      <c r="C23" s="5"/>
      <c r="D23" s="12">
        <f t="shared" si="5"/>
        <v>2.7111111111111112</v>
      </c>
      <c r="E23" s="11"/>
      <c r="F23" s="11"/>
      <c r="G23" s="13">
        <f>B23*2*24.72+(D23*137)</f>
        <v>1162.4622222222222</v>
      </c>
      <c r="H23" s="14">
        <f t="shared" si="0"/>
        <v>1093.5075555555557</v>
      </c>
      <c r="I23" s="13">
        <v>950</v>
      </c>
      <c r="J23" s="14">
        <f t="shared" si="4"/>
        <v>-212.46222222222218</v>
      </c>
      <c r="K23" s="5">
        <v>1500</v>
      </c>
      <c r="M23" s="28" t="s">
        <v>80</v>
      </c>
      <c r="N23" s="5">
        <v>32</v>
      </c>
      <c r="O23" s="5"/>
      <c r="P23" s="12">
        <f>N23/45*2+2</f>
        <v>3.4222222222222225</v>
      </c>
      <c r="Q23" s="11"/>
      <c r="R23" s="11"/>
      <c r="S23" s="13">
        <f>N23*2*13+(P23*137)</f>
        <v>1300.8444444444444</v>
      </c>
      <c r="T23" s="14">
        <f>((125+150)*P23)+(3.3*N23*2)+(N23*2)*17/100*44.55</f>
        <v>1637.0151111111111</v>
      </c>
      <c r="U23" s="13">
        <v>1580</v>
      </c>
      <c r="V23" s="14">
        <f>U23-S23</f>
        <v>279.15555555555557</v>
      </c>
      <c r="W23" s="5">
        <v>2750</v>
      </c>
    </row>
    <row r="24" spans="1:23" x14ac:dyDescent="0.25">
      <c r="A24" s="28" t="s">
        <v>31</v>
      </c>
      <c r="B24" s="5">
        <v>10</v>
      </c>
      <c r="C24" s="5"/>
      <c r="D24" s="12">
        <f t="shared" si="5"/>
        <v>2.4444444444444446</v>
      </c>
      <c r="E24" s="11">
        <f>C24/10</f>
        <v>0</v>
      </c>
      <c r="F24" s="11"/>
      <c r="G24" s="13">
        <f>B24*2*13+(D24*137)</f>
        <v>594.88888888888891</v>
      </c>
      <c r="H24" s="14">
        <f t="shared" si="0"/>
        <v>889.69222222222231</v>
      </c>
      <c r="I24" s="13">
        <v>740</v>
      </c>
      <c r="J24" s="14">
        <f t="shared" si="4"/>
        <v>145.11111111111109</v>
      </c>
      <c r="K24" s="5">
        <v>1200</v>
      </c>
      <c r="M24" s="28" t="s">
        <v>49</v>
      </c>
      <c r="N24" s="5">
        <v>39</v>
      </c>
      <c r="O24" s="5"/>
      <c r="P24" s="12">
        <f>N24/45*2+2</f>
        <v>3.7333333333333334</v>
      </c>
      <c r="Q24" s="11">
        <f>O24/10</f>
        <v>0</v>
      </c>
      <c r="R24" s="11"/>
      <c r="S24" s="13">
        <f>N24*2*13+(P24*137)</f>
        <v>1525.4666666666667</v>
      </c>
      <c r="T24" s="14">
        <f>((125+150)*P24)+(3.3*N24*2)+(N24*2)*17/100*44.55</f>
        <v>1874.7996666666666</v>
      </c>
      <c r="U24" s="13">
        <v>1750</v>
      </c>
      <c r="V24" s="14">
        <f>U24-S24</f>
        <v>224.5333333333333</v>
      </c>
      <c r="W24" s="5">
        <v>2600</v>
      </c>
    </row>
    <row r="25" spans="1:23" x14ac:dyDescent="0.25">
      <c r="A25" s="28" t="s">
        <v>55</v>
      </c>
      <c r="B25" s="5">
        <v>79</v>
      </c>
      <c r="C25" s="5"/>
      <c r="D25" s="12">
        <f t="shared" si="5"/>
        <v>5.5111111111111111</v>
      </c>
      <c r="E25" s="11"/>
      <c r="F25" s="11"/>
      <c r="G25" s="13">
        <f t="shared" ref="G25:G33" si="6">B25*2*24.72+(D25*137)</f>
        <v>4660.7822222222221</v>
      </c>
      <c r="H25" s="14">
        <f t="shared" si="0"/>
        <v>3233.5685555555556</v>
      </c>
      <c r="I25" s="13">
        <v>3250</v>
      </c>
      <c r="J25" s="14">
        <f t="shared" si="4"/>
        <v>-1410.7822222222221</v>
      </c>
      <c r="K25" s="5">
        <v>4350</v>
      </c>
      <c r="M25" s="28" t="s">
        <v>37</v>
      </c>
      <c r="N25" s="5">
        <v>42</v>
      </c>
      <c r="O25" s="5"/>
      <c r="P25" s="12">
        <f>N25/45*2+2</f>
        <v>3.8666666666666667</v>
      </c>
      <c r="Q25" s="11"/>
      <c r="R25" s="11"/>
      <c r="S25" s="13">
        <f>N25*2*24.72+(P25*137)</f>
        <v>2606.2133333333331</v>
      </c>
      <c r="T25" s="14">
        <f>((125+150)*P25)+(3.3*N25*2)+(N25*2)*17/100*44.55</f>
        <v>1976.7073333333333</v>
      </c>
      <c r="U25" s="13">
        <v>1900</v>
      </c>
      <c r="V25" s="14">
        <f>U25-S25</f>
        <v>-706.21333333333314</v>
      </c>
      <c r="W25" s="5">
        <v>2750</v>
      </c>
    </row>
    <row r="26" spans="1:23" x14ac:dyDescent="0.25">
      <c r="A26" s="28" t="s">
        <v>15</v>
      </c>
      <c r="B26" s="5">
        <v>30</v>
      </c>
      <c r="C26" s="5"/>
      <c r="D26" s="12">
        <f t="shared" si="5"/>
        <v>3.333333333333333</v>
      </c>
      <c r="E26" s="11"/>
      <c r="F26" s="11"/>
      <c r="G26" s="13">
        <f t="shared" si="6"/>
        <v>1939.8666666666663</v>
      </c>
      <c r="H26" s="14">
        <f t="shared" si="0"/>
        <v>1569.0766666666664</v>
      </c>
      <c r="I26" s="13">
        <v>1400</v>
      </c>
      <c r="J26" s="14">
        <f t="shared" si="4"/>
        <v>-539.86666666666633</v>
      </c>
      <c r="K26" s="5">
        <v>2200</v>
      </c>
      <c r="M26" s="28" t="s">
        <v>34</v>
      </c>
      <c r="N26" s="5">
        <v>25</v>
      </c>
      <c r="O26" s="5"/>
      <c r="P26" s="12">
        <f>N26/45*2+2</f>
        <v>3.1111111111111112</v>
      </c>
      <c r="Q26" s="11"/>
      <c r="R26" s="11"/>
      <c r="S26" s="13">
        <f>N26*2*24.72+(P26*137)</f>
        <v>1662.2222222222222</v>
      </c>
      <c r="T26" s="14">
        <f>((125+150)*P26)+(3.3*N26*2)+(N26*2)*17/100*44.55</f>
        <v>1399.2305555555554</v>
      </c>
      <c r="U26" s="13">
        <v>1250</v>
      </c>
      <c r="V26" s="14">
        <f>U26-S26</f>
        <v>-412.22222222222217</v>
      </c>
      <c r="W26" s="5">
        <v>2000</v>
      </c>
    </row>
    <row r="27" spans="1:23" x14ac:dyDescent="0.25">
      <c r="A27" s="28" t="s">
        <v>103</v>
      </c>
      <c r="B27" s="5">
        <v>23</v>
      </c>
      <c r="C27" s="5"/>
      <c r="D27" s="12">
        <v>2.5</v>
      </c>
      <c r="E27" s="11"/>
      <c r="F27" s="11"/>
      <c r="G27" s="13">
        <f t="shared" si="6"/>
        <v>1479.62</v>
      </c>
      <c r="H27" s="14">
        <f t="shared" si="0"/>
        <v>1187.681</v>
      </c>
      <c r="I27" s="13">
        <v>1425</v>
      </c>
      <c r="J27" s="14">
        <f t="shared" si="4"/>
        <v>-54.619999999999891</v>
      </c>
      <c r="K27" s="5">
        <v>1800</v>
      </c>
      <c r="M27" s="28" t="s">
        <v>19</v>
      </c>
      <c r="N27" s="5">
        <v>94</v>
      </c>
      <c r="O27" s="5"/>
      <c r="P27" s="12">
        <f>N27/45*2+2</f>
        <v>6.177777777777778</v>
      </c>
      <c r="Q27" s="11"/>
      <c r="R27" s="11"/>
      <c r="S27" s="13">
        <f>N27*2*24.72+(P27*137)</f>
        <v>5493.7155555555555</v>
      </c>
      <c r="T27" s="14">
        <f>((125+150)*P27)+(3.3*N27*2)+(N27*2)*17/100*44.55</f>
        <v>3743.1068888888885</v>
      </c>
      <c r="U27" s="13">
        <v>3750</v>
      </c>
      <c r="V27" s="14">
        <f>U27-S27</f>
        <v>-1743.7155555555555</v>
      </c>
      <c r="W27" s="5">
        <v>5200</v>
      </c>
    </row>
    <row r="28" spans="1:23" x14ac:dyDescent="0.25">
      <c r="A28" s="28" t="s">
        <v>60</v>
      </c>
      <c r="B28" s="5">
        <v>52</v>
      </c>
      <c r="C28" s="5"/>
      <c r="D28" s="12">
        <f t="shared" si="5"/>
        <v>4.3111111111111109</v>
      </c>
      <c r="E28" s="11"/>
      <c r="F28" s="11"/>
      <c r="G28" s="13">
        <f t="shared" si="6"/>
        <v>3161.5022222222224</v>
      </c>
      <c r="H28" s="14">
        <f t="shared" si="0"/>
        <v>2316.3995555555553</v>
      </c>
      <c r="I28" s="13">
        <v>2280</v>
      </c>
      <c r="J28" s="14">
        <f t="shared" si="4"/>
        <v>-881.50222222222237</v>
      </c>
      <c r="K28" s="5">
        <v>3100</v>
      </c>
      <c r="M28" s="28" t="s">
        <v>9</v>
      </c>
      <c r="N28" s="5">
        <v>31</v>
      </c>
      <c r="O28" s="5"/>
      <c r="P28" s="12">
        <f>N28/45*2+2</f>
        <v>3.3777777777777778</v>
      </c>
      <c r="Q28" s="11"/>
      <c r="R28" s="11"/>
      <c r="S28" s="13">
        <f>N28*2*24.72+(P28*137)</f>
        <v>1995.3955555555553</v>
      </c>
      <c r="T28" s="14">
        <f>((125+150)*P28)+(3.3*N28*2)+(N28*2)*17/100*44.55</f>
        <v>1603.0458888888888</v>
      </c>
      <c r="U28" s="13">
        <v>1480</v>
      </c>
      <c r="V28" s="14">
        <f>U28-S28</f>
        <v>-515.39555555555535</v>
      </c>
      <c r="W28" s="5">
        <v>2200</v>
      </c>
    </row>
    <row r="29" spans="1:23" x14ac:dyDescent="0.25">
      <c r="A29" s="28" t="s">
        <v>38</v>
      </c>
      <c r="B29" s="5">
        <v>43</v>
      </c>
      <c r="C29" s="5"/>
      <c r="D29" s="12">
        <f t="shared" si="5"/>
        <v>3.9111111111111114</v>
      </c>
      <c r="E29" s="11"/>
      <c r="F29" s="11"/>
      <c r="G29" s="13">
        <f t="shared" si="6"/>
        <v>2661.7422222222222</v>
      </c>
      <c r="H29" s="14">
        <f t="shared" si="0"/>
        <v>2010.6765555555555</v>
      </c>
      <c r="I29" s="13">
        <v>1950</v>
      </c>
      <c r="J29" s="14">
        <f t="shared" si="4"/>
        <v>-711.74222222222215</v>
      </c>
      <c r="K29" s="5">
        <v>2800</v>
      </c>
      <c r="M29" s="28" t="s">
        <v>14</v>
      </c>
      <c r="N29" s="5">
        <v>63</v>
      </c>
      <c r="O29" s="5"/>
      <c r="P29" s="12">
        <f>N29/45*2+2</f>
        <v>4.8</v>
      </c>
      <c r="Q29" s="11"/>
      <c r="R29" s="11"/>
      <c r="S29" s="13">
        <f>N29*2*24.72+(P29*137)</f>
        <v>3772.3199999999997</v>
      </c>
      <c r="T29" s="14">
        <f>((125+150)*P29)+(3.3*N29*2)+(N29*2)*17/100*44.55</f>
        <v>2690.0609999999997</v>
      </c>
      <c r="U29" s="13">
        <v>2650</v>
      </c>
      <c r="V29" s="14">
        <f>U29-S29</f>
        <v>-1122.3199999999997</v>
      </c>
      <c r="W29" s="5">
        <v>3800</v>
      </c>
    </row>
    <row r="30" spans="1:23" x14ac:dyDescent="0.25">
      <c r="A30" s="28" t="s">
        <v>39</v>
      </c>
      <c r="B30" s="5">
        <v>51</v>
      </c>
      <c r="C30" s="5"/>
      <c r="D30" s="12">
        <f t="shared" si="5"/>
        <v>4.2666666666666666</v>
      </c>
      <c r="E30" s="11"/>
      <c r="F30" s="11"/>
      <c r="G30" s="13">
        <f t="shared" si="6"/>
        <v>3105.9733333333334</v>
      </c>
      <c r="H30" s="14">
        <f t="shared" si="0"/>
        <v>2282.4303333333332</v>
      </c>
      <c r="I30" s="13">
        <v>2150</v>
      </c>
      <c r="J30" s="14">
        <f t="shared" si="4"/>
        <v>-955.97333333333336</v>
      </c>
      <c r="K30" s="5">
        <v>3050</v>
      </c>
      <c r="M30" s="28" t="s">
        <v>106</v>
      </c>
      <c r="N30" s="5">
        <v>203</v>
      </c>
      <c r="O30" s="5"/>
      <c r="P30" s="12"/>
      <c r="Q30" s="11"/>
      <c r="R30" s="11"/>
      <c r="S30" s="13">
        <f>N30*2*24.72+(P30*137)</f>
        <v>10036.32</v>
      </c>
      <c r="T30" s="14">
        <f>((125+150)*P30)+(3.3*N30*2)+(N30*2)*17/100*44.55</f>
        <v>4414.6409999999996</v>
      </c>
      <c r="U30" s="13"/>
      <c r="V30" s="14"/>
      <c r="W30" s="5">
        <v>11000</v>
      </c>
    </row>
    <row r="31" spans="1:23" x14ac:dyDescent="0.25">
      <c r="A31" s="28" t="s">
        <v>30</v>
      </c>
      <c r="B31" s="5">
        <v>55</v>
      </c>
      <c r="C31" s="5"/>
      <c r="D31" s="12">
        <v>4.5</v>
      </c>
      <c r="E31" s="11">
        <f>C31/10</f>
        <v>0</v>
      </c>
      <c r="F31" s="11"/>
      <c r="G31" s="13">
        <f t="shared" si="6"/>
        <v>3335.7</v>
      </c>
      <c r="H31" s="14">
        <f t="shared" si="0"/>
        <v>2433.585</v>
      </c>
      <c r="I31" s="13">
        <v>1750</v>
      </c>
      <c r="J31" s="14">
        <f t="shared" si="4"/>
        <v>-1585.6999999999998</v>
      </c>
      <c r="K31" s="5">
        <v>3000</v>
      </c>
      <c r="M31" s="28" t="s">
        <v>108</v>
      </c>
      <c r="N31" s="5">
        <v>154</v>
      </c>
      <c r="O31" s="5"/>
      <c r="P31" s="12"/>
      <c r="Q31" s="11"/>
      <c r="R31" s="11"/>
      <c r="S31" s="13">
        <f>N31*2*24.72+(P31*137)</f>
        <v>7613.7599999999993</v>
      </c>
      <c r="T31" s="14">
        <f>((125+150)*P31)+(3.3*N31*2)+(N31*2)*17/100*44.55</f>
        <v>3349.038</v>
      </c>
      <c r="U31" s="13"/>
      <c r="V31" s="14"/>
      <c r="W31" s="5">
        <v>9300</v>
      </c>
    </row>
    <row r="32" spans="1:23" x14ac:dyDescent="0.25">
      <c r="A32" s="28" t="s">
        <v>56</v>
      </c>
      <c r="B32" s="5">
        <v>100</v>
      </c>
      <c r="C32" s="5"/>
      <c r="D32" s="12">
        <f t="shared" si="5"/>
        <v>6.4444444444444446</v>
      </c>
      <c r="E32" s="11">
        <f>C32/10</f>
        <v>0</v>
      </c>
      <c r="F32" s="11"/>
      <c r="G32" s="13">
        <f t="shared" si="6"/>
        <v>5826.8888888888887</v>
      </c>
      <c r="H32" s="14">
        <f t="shared" si="0"/>
        <v>3946.922222222222</v>
      </c>
      <c r="I32" s="13">
        <v>3750</v>
      </c>
      <c r="J32" s="14">
        <f t="shared" si="4"/>
        <v>-2076.8888888888887</v>
      </c>
      <c r="K32" s="5">
        <v>5500</v>
      </c>
      <c r="M32" s="28" t="s">
        <v>5</v>
      </c>
      <c r="N32" s="5">
        <v>28</v>
      </c>
      <c r="O32" s="5"/>
      <c r="P32" s="12">
        <f>N32/45*2+2</f>
        <v>3.2444444444444445</v>
      </c>
      <c r="Q32" s="11"/>
      <c r="R32" s="11"/>
      <c r="S32" s="13">
        <f>N32*2*24.72+(P32*137)</f>
        <v>1828.8088888888888</v>
      </c>
      <c r="T32" s="14">
        <f>((125+150)*P32)+(3.3*N32*2)+(N32*2)*17/100*44.55</f>
        <v>1501.1382222222221</v>
      </c>
      <c r="U32" s="13">
        <v>1300</v>
      </c>
      <c r="V32" s="14">
        <f>U32-S32</f>
        <v>-528.80888888888876</v>
      </c>
      <c r="W32" s="5">
        <v>2500</v>
      </c>
    </row>
    <row r="33" spans="1:23" x14ac:dyDescent="0.25">
      <c r="A33" s="28" t="s">
        <v>90</v>
      </c>
      <c r="B33" s="5">
        <v>27</v>
      </c>
      <c r="C33" s="5"/>
      <c r="D33" s="12">
        <f t="shared" si="5"/>
        <v>3.2</v>
      </c>
      <c r="E33" s="11"/>
      <c r="F33" s="11"/>
      <c r="G33" s="13">
        <f t="shared" si="6"/>
        <v>1773.28</v>
      </c>
      <c r="H33" s="14">
        <f t="shared" si="0"/>
        <v>1467.1689999999999</v>
      </c>
      <c r="I33" s="13">
        <v>1350</v>
      </c>
      <c r="J33" s="14">
        <f t="shared" si="4"/>
        <v>-423.28</v>
      </c>
      <c r="K33" s="5">
        <v>2100</v>
      </c>
      <c r="M33" s="28" t="s">
        <v>100</v>
      </c>
      <c r="N33" s="5">
        <v>36</v>
      </c>
      <c r="O33" s="5"/>
      <c r="P33" s="12"/>
      <c r="Q33" s="11"/>
      <c r="R33" s="11"/>
      <c r="S33" s="13">
        <f>N33*2*24.72+(P33*137)</f>
        <v>1779.84</v>
      </c>
      <c r="T33" s="14">
        <f>((125+150)*P33)+(3.3*N33*2)+(N33*2)*17/100*44.55</f>
        <v>782.89200000000005</v>
      </c>
      <c r="U33" s="13">
        <v>1402</v>
      </c>
      <c r="V33" s="14">
        <f>U33-S33</f>
        <v>-377.83999999999992</v>
      </c>
      <c r="W33" s="5">
        <v>2500</v>
      </c>
    </row>
    <row r="34" spans="1:23" x14ac:dyDescent="0.25">
      <c r="A34" s="28" t="s">
        <v>36</v>
      </c>
      <c r="B34" s="5">
        <v>39</v>
      </c>
      <c r="C34" s="5"/>
      <c r="D34" s="12">
        <f t="shared" si="5"/>
        <v>3.7333333333333334</v>
      </c>
      <c r="E34" s="11"/>
      <c r="F34" s="11"/>
      <c r="G34" s="13">
        <f>B34*2*13+(D34*137)</f>
        <v>1525.4666666666667</v>
      </c>
      <c r="H34" s="14">
        <f t="shared" ref="H34:H50" si="7">((125+150)*D34)+(3.3*B34*2)+(B34*2)*17/100*44.55</f>
        <v>1874.7996666666666</v>
      </c>
      <c r="I34" s="13">
        <v>1700</v>
      </c>
      <c r="J34" s="14">
        <f t="shared" si="4"/>
        <v>174.5333333333333</v>
      </c>
      <c r="K34" s="5">
        <v>2600</v>
      </c>
      <c r="M34" s="28" t="s">
        <v>87</v>
      </c>
      <c r="N34" s="5">
        <v>70</v>
      </c>
      <c r="O34" s="5"/>
      <c r="P34" s="12">
        <f>N34/45*2+2</f>
        <v>5.1111111111111107</v>
      </c>
      <c r="Q34" s="11"/>
      <c r="R34" s="11"/>
      <c r="S34" s="13">
        <f>N34*2*24.72+(P34*137)</f>
        <v>4161.0222222222219</v>
      </c>
      <c r="T34" s="14">
        <f>((125+150)*P34)+(3.3*N34*2)+(N34*2)*17/100*44.55</f>
        <v>2927.8455555555556</v>
      </c>
      <c r="U34" s="13">
        <v>2800</v>
      </c>
      <c r="V34" s="14">
        <f>U34-S34</f>
        <v>-1361.0222222222219</v>
      </c>
      <c r="W34" s="5">
        <v>3850</v>
      </c>
    </row>
    <row r="35" spans="1:23" x14ac:dyDescent="0.25">
      <c r="A35" s="28" t="s">
        <v>89</v>
      </c>
      <c r="B35" s="5">
        <v>30</v>
      </c>
      <c r="C35" s="5">
        <f>B35*2*20</f>
        <v>1200</v>
      </c>
      <c r="D35" s="12">
        <f t="shared" si="5"/>
        <v>3.333333333333333</v>
      </c>
      <c r="E35" s="11"/>
      <c r="F35" s="11"/>
      <c r="G35" s="13">
        <f t="shared" ref="G35:G47" si="8">B35*2*24.72+(D35*137)</f>
        <v>1939.8666666666663</v>
      </c>
      <c r="H35" s="14">
        <f t="shared" si="7"/>
        <v>1569.0766666666664</v>
      </c>
      <c r="I35" s="13">
        <v>1450</v>
      </c>
      <c r="J35" s="14">
        <f t="shared" si="4"/>
        <v>-489.86666666666633</v>
      </c>
      <c r="K35" s="5">
        <v>2200</v>
      </c>
      <c r="M35" s="28" t="s">
        <v>53</v>
      </c>
      <c r="N35" s="5">
        <v>72</v>
      </c>
      <c r="O35" s="5"/>
      <c r="P35" s="12">
        <f>N35/45*2+2</f>
        <v>5.2</v>
      </c>
      <c r="Q35" s="11"/>
      <c r="R35" s="11"/>
      <c r="S35" s="13">
        <f>N35*2*24.72+(P35*137)</f>
        <v>4272.08</v>
      </c>
      <c r="T35" s="14">
        <f>((125+150)*P35)+(3.3*N35*2)+(N35*2)*17/100*44.55</f>
        <v>2995.7840000000001</v>
      </c>
      <c r="U35" s="13">
        <v>2850</v>
      </c>
      <c r="V35" s="14">
        <f>U35-S35</f>
        <v>-1422.08</v>
      </c>
      <c r="W35" s="5">
        <v>4000</v>
      </c>
    </row>
    <row r="36" spans="1:23" x14ac:dyDescent="0.25">
      <c r="A36" s="28" t="s">
        <v>22</v>
      </c>
      <c r="B36" s="5">
        <v>130</v>
      </c>
      <c r="C36" s="5">
        <f>B36*2*20</f>
        <v>5200</v>
      </c>
      <c r="D36" s="12">
        <v>6.7</v>
      </c>
      <c r="E36" s="11"/>
      <c r="F36" s="11"/>
      <c r="G36" s="13">
        <f t="shared" si="8"/>
        <v>7345.0999999999995</v>
      </c>
      <c r="H36" s="14">
        <f t="shared" si="7"/>
        <v>4669.6099999999997</v>
      </c>
      <c r="I36" s="13">
        <v>5500</v>
      </c>
      <c r="J36" s="14">
        <f t="shared" si="4"/>
        <v>-1845.0999999999995</v>
      </c>
      <c r="K36" s="5">
        <v>7800</v>
      </c>
      <c r="M36" s="28" t="s">
        <v>43</v>
      </c>
      <c r="N36" s="5">
        <v>100</v>
      </c>
      <c r="O36" s="5"/>
      <c r="P36" s="12">
        <f>N36/45*2+2</f>
        <v>6.4444444444444446</v>
      </c>
      <c r="Q36" s="11"/>
      <c r="R36" s="11"/>
      <c r="S36" s="13">
        <f>N36*2*24.72+(P36*137)</f>
        <v>5826.8888888888887</v>
      </c>
      <c r="T36" s="14">
        <f>((125+150)*P36)+(3.3*N36*2)+(N36*2)*17/100*44.55</f>
        <v>3946.922222222222</v>
      </c>
      <c r="U36" s="13">
        <v>3750</v>
      </c>
      <c r="V36" s="14">
        <f>U36-S36</f>
        <v>-2076.8888888888887</v>
      </c>
      <c r="W36" s="5">
        <v>6000</v>
      </c>
    </row>
    <row r="37" spans="1:23" x14ac:dyDescent="0.25">
      <c r="A37" s="28" t="s">
        <v>101</v>
      </c>
      <c r="B37" s="5">
        <v>11</v>
      </c>
      <c r="C37" s="5"/>
      <c r="D37" s="12">
        <v>1</v>
      </c>
      <c r="E37" s="11"/>
      <c r="F37" s="11"/>
      <c r="G37" s="13">
        <f t="shared" si="8"/>
        <v>680.83999999999992</v>
      </c>
      <c r="H37" s="14">
        <f t="shared" si="7"/>
        <v>514.21699999999998</v>
      </c>
      <c r="I37" s="13">
        <v>1403</v>
      </c>
      <c r="J37" s="14">
        <f t="shared" si="4"/>
        <v>722.16000000000008</v>
      </c>
      <c r="K37" s="5">
        <v>1350</v>
      </c>
      <c r="M37" s="28" t="s">
        <v>11</v>
      </c>
      <c r="N37" s="5">
        <v>40</v>
      </c>
      <c r="O37" s="5"/>
      <c r="P37" s="12">
        <f>N37/45*2+2</f>
        <v>3.7777777777777777</v>
      </c>
      <c r="Q37" s="11"/>
      <c r="R37" s="11"/>
      <c r="S37" s="13">
        <f>N37*2*24.72+(P37*137)</f>
        <v>2495.1555555555556</v>
      </c>
      <c r="T37" s="14">
        <f>((125+150)*P37)+(3.3*N37*2)+(N37*2)*17/100*44.55</f>
        <v>1908.7688888888888</v>
      </c>
      <c r="U37" s="13">
        <v>1900</v>
      </c>
      <c r="V37" s="14">
        <f>U37-S37</f>
        <v>-595.15555555555557</v>
      </c>
      <c r="W37" s="5">
        <v>2650</v>
      </c>
    </row>
    <row r="38" spans="1:23" x14ac:dyDescent="0.25">
      <c r="A38" s="28" t="s">
        <v>8</v>
      </c>
      <c r="B38" s="5">
        <v>35</v>
      </c>
      <c r="C38" s="5"/>
      <c r="D38" s="12">
        <f t="shared" ref="D38:D42" si="9">B38/45*2+2</f>
        <v>3.5555555555555554</v>
      </c>
      <c r="E38" s="11"/>
      <c r="F38" s="11"/>
      <c r="G38" s="13">
        <f t="shared" si="8"/>
        <v>2217.5111111111109</v>
      </c>
      <c r="H38" s="14">
        <f t="shared" si="7"/>
        <v>1738.9227777777778</v>
      </c>
      <c r="I38" s="13">
        <v>1650</v>
      </c>
      <c r="J38" s="14">
        <f t="shared" si="4"/>
        <v>-567.51111111111095</v>
      </c>
      <c r="K38" s="5">
        <v>2400</v>
      </c>
      <c r="M38" s="28" t="s">
        <v>107</v>
      </c>
      <c r="N38" s="5">
        <v>160</v>
      </c>
      <c r="O38" s="5"/>
      <c r="P38" s="12"/>
      <c r="Q38" s="11"/>
      <c r="R38" s="11"/>
      <c r="S38" s="13">
        <f>N38*2*24.72+(P38*137)</f>
        <v>7910.4</v>
      </c>
      <c r="T38" s="14">
        <f>((125+150)*P38)+(3.3*N38*2)+(N38*2)*17/100*44.55</f>
        <v>3479.52</v>
      </c>
      <c r="U38" s="13"/>
      <c r="V38" s="14"/>
      <c r="W38" s="5">
        <v>8500</v>
      </c>
    </row>
    <row r="39" spans="1:23" x14ac:dyDescent="0.25">
      <c r="A39" s="28" t="s">
        <v>86</v>
      </c>
      <c r="B39" s="5">
        <v>25</v>
      </c>
      <c r="C39" s="5"/>
      <c r="D39" s="12">
        <f t="shared" si="9"/>
        <v>3.1111111111111112</v>
      </c>
      <c r="E39" s="11"/>
      <c r="F39" s="11"/>
      <c r="G39" s="13">
        <f t="shared" si="8"/>
        <v>1662.2222222222222</v>
      </c>
      <c r="H39" s="14">
        <f t="shared" si="7"/>
        <v>1399.2305555555554</v>
      </c>
      <c r="I39" s="13">
        <v>1250</v>
      </c>
      <c r="J39" s="14">
        <f t="shared" si="4"/>
        <v>-412.22222222222217</v>
      </c>
      <c r="K39" s="5">
        <v>2050</v>
      </c>
      <c r="M39" s="28" t="s">
        <v>59</v>
      </c>
      <c r="N39" s="5">
        <v>130</v>
      </c>
      <c r="O39" s="5">
        <f>N39*2*20</f>
        <v>5200</v>
      </c>
      <c r="P39" s="12">
        <v>6.7</v>
      </c>
      <c r="Q39" s="11"/>
      <c r="R39" s="11"/>
      <c r="S39" s="13">
        <f>N39*2*24.72+(P39*137)</f>
        <v>7345.0999999999995</v>
      </c>
      <c r="T39" s="14">
        <f>((125+150)*P39)+(3.3*N39*2)+(N39*2)*17/100*44.55</f>
        <v>4669.6099999999997</v>
      </c>
      <c r="U39" s="13">
        <v>5500</v>
      </c>
      <c r="V39" s="14">
        <f>U39-S39</f>
        <v>-1845.0999999999995</v>
      </c>
      <c r="W39" s="5">
        <v>7150</v>
      </c>
    </row>
    <row r="40" spans="1:23" x14ac:dyDescent="0.25">
      <c r="A40" s="28" t="s">
        <v>110</v>
      </c>
      <c r="B40" s="5">
        <v>183</v>
      </c>
      <c r="C40" s="5"/>
      <c r="D40" s="12">
        <v>8</v>
      </c>
      <c r="E40" s="11"/>
      <c r="F40" s="11"/>
      <c r="G40" s="13">
        <f t="shared" si="8"/>
        <v>10143.52</v>
      </c>
      <c r="H40" s="14">
        <f t="shared" si="7"/>
        <v>6179.701</v>
      </c>
      <c r="I40" s="13"/>
      <c r="J40" s="14"/>
      <c r="K40" s="5">
        <v>10300</v>
      </c>
      <c r="M40" s="28" t="s">
        <v>67</v>
      </c>
      <c r="N40" s="5">
        <v>110</v>
      </c>
      <c r="O40" s="5">
        <f>N40*2*20</f>
        <v>4400</v>
      </c>
      <c r="P40" s="12">
        <f>N40/45*2+2</f>
        <v>6.8888888888888893</v>
      </c>
      <c r="Q40" s="11">
        <f>O40/10</f>
        <v>440</v>
      </c>
      <c r="R40" s="11"/>
      <c r="S40" s="13">
        <f>N40*2*24.72+(P40*137)</f>
        <v>6382.177777777777</v>
      </c>
      <c r="T40" s="14">
        <f>((125+150)*P40)+(3.3*N40*2)+(N40*2)*17/100*44.55</f>
        <v>4286.6144444444444</v>
      </c>
      <c r="U40" s="13">
        <v>4500</v>
      </c>
      <c r="V40" s="14">
        <f>U40-S40</f>
        <v>-1882.177777777777</v>
      </c>
      <c r="W40" s="5">
        <v>6050</v>
      </c>
    </row>
    <row r="41" spans="1:23" x14ac:dyDescent="0.25">
      <c r="A41" s="28" t="s">
        <v>47</v>
      </c>
      <c r="B41" s="5">
        <v>27</v>
      </c>
      <c r="C41" s="5"/>
      <c r="D41" s="12">
        <f t="shared" si="9"/>
        <v>3.2</v>
      </c>
      <c r="E41" s="11"/>
      <c r="F41" s="11"/>
      <c r="G41" s="13">
        <f t="shared" si="8"/>
        <v>1773.28</v>
      </c>
      <c r="H41" s="14">
        <f t="shared" si="7"/>
        <v>1467.1689999999999</v>
      </c>
      <c r="I41" s="13">
        <v>1300</v>
      </c>
      <c r="J41" s="14">
        <f t="shared" ref="J41:J50" si="10">I41-G41</f>
        <v>-473.28</v>
      </c>
      <c r="K41" s="5">
        <v>2100</v>
      </c>
      <c r="M41" s="28" t="s">
        <v>104</v>
      </c>
      <c r="N41" s="5">
        <v>30</v>
      </c>
      <c r="O41" s="5"/>
      <c r="P41" s="12"/>
      <c r="Q41" s="11"/>
      <c r="R41" s="11"/>
      <c r="S41" s="13">
        <f>N41*2*24.72+(P41*137)</f>
        <v>1483.1999999999998</v>
      </c>
      <c r="T41" s="14">
        <f>((125+150)*P41)+(3.3*N41*2)+(N41*2)*17/100*44.55</f>
        <v>652.40999999999985</v>
      </c>
      <c r="U41" s="13"/>
      <c r="V41" s="14"/>
      <c r="W41" s="5">
        <v>2300</v>
      </c>
    </row>
    <row r="42" spans="1:23" x14ac:dyDescent="0.25">
      <c r="A42" s="28" t="s">
        <v>61</v>
      </c>
      <c r="B42" s="5">
        <v>60</v>
      </c>
      <c r="C42" s="5"/>
      <c r="D42" s="12">
        <f t="shared" si="9"/>
        <v>4.6666666666666661</v>
      </c>
      <c r="E42" s="11"/>
      <c r="F42" s="11"/>
      <c r="G42" s="13">
        <f t="shared" si="8"/>
        <v>3605.7333333333327</v>
      </c>
      <c r="H42" s="14">
        <f t="shared" si="7"/>
        <v>2588.1533333333332</v>
      </c>
      <c r="I42" s="13">
        <v>2550</v>
      </c>
      <c r="J42" s="14">
        <f t="shared" si="10"/>
        <v>-1055.7333333333327</v>
      </c>
      <c r="K42" s="5">
        <v>3300</v>
      </c>
      <c r="M42" s="28" t="s">
        <v>28</v>
      </c>
      <c r="N42" s="5">
        <v>42</v>
      </c>
      <c r="O42" s="5"/>
      <c r="P42" s="12">
        <f>N42/45*2+2</f>
        <v>3.8666666666666667</v>
      </c>
      <c r="Q42" s="11"/>
      <c r="R42" s="11"/>
      <c r="S42" s="13">
        <f>N42*2*24.72+(P42*137)</f>
        <v>2606.2133333333331</v>
      </c>
      <c r="T42" s="14">
        <f>((125+150)*P42)+(3.3*N42*2)+(N42*2)*17/100*44.55</f>
        <v>1976.7073333333333</v>
      </c>
      <c r="U42" s="13">
        <v>1900</v>
      </c>
      <c r="V42" s="14">
        <f>U42-S42</f>
        <v>-706.21333333333314</v>
      </c>
      <c r="W42" s="5">
        <v>2750</v>
      </c>
    </row>
    <row r="43" spans="1:23" x14ac:dyDescent="0.25">
      <c r="A43" s="28" t="s">
        <v>27</v>
      </c>
      <c r="B43" s="5">
        <v>130</v>
      </c>
      <c r="C43" s="5">
        <f>B43*2*20</f>
        <v>5200</v>
      </c>
      <c r="D43" s="12">
        <v>6.7</v>
      </c>
      <c r="E43" s="11"/>
      <c r="F43" s="11"/>
      <c r="G43" s="13">
        <f t="shared" si="8"/>
        <v>7345.0999999999995</v>
      </c>
      <c r="H43" s="14">
        <f t="shared" si="7"/>
        <v>4669.6099999999997</v>
      </c>
      <c r="I43" s="13">
        <v>5500</v>
      </c>
      <c r="J43" s="14">
        <f t="shared" si="10"/>
        <v>-1845.0999999999995</v>
      </c>
      <c r="K43" s="5">
        <v>7800</v>
      </c>
      <c r="M43" s="28" t="s">
        <v>29</v>
      </c>
      <c r="N43" s="5">
        <v>25</v>
      </c>
      <c r="O43" s="5"/>
      <c r="P43" s="12">
        <f>N43/45*2+2</f>
        <v>3.1111111111111112</v>
      </c>
      <c r="Q43" s="11"/>
      <c r="R43" s="11"/>
      <c r="S43" s="13">
        <f>N43*2*24.72+(P43*137)</f>
        <v>1662.2222222222222</v>
      </c>
      <c r="T43" s="14">
        <f>((125+150)*P43)+(3.3*N43*2)+(N43*2)*17/100*44.55</f>
        <v>1399.2305555555554</v>
      </c>
      <c r="U43" s="13">
        <v>1250</v>
      </c>
      <c r="V43" s="14">
        <f>U43-S43</f>
        <v>-412.22222222222217</v>
      </c>
      <c r="W43" s="5">
        <v>2000</v>
      </c>
    </row>
    <row r="44" spans="1:23" x14ac:dyDescent="0.25">
      <c r="A44" s="28" t="s">
        <v>25</v>
      </c>
      <c r="B44" s="5">
        <v>110</v>
      </c>
      <c r="C44" s="5">
        <f>B44*2*20</f>
        <v>4400</v>
      </c>
      <c r="D44" s="12">
        <f t="shared" ref="D44:D50" si="11">B44/45*2+2</f>
        <v>6.8888888888888893</v>
      </c>
      <c r="E44" s="11"/>
      <c r="F44" s="11"/>
      <c r="G44" s="13">
        <f t="shared" si="8"/>
        <v>6382.177777777777</v>
      </c>
      <c r="H44" s="14">
        <f t="shared" si="7"/>
        <v>4286.6144444444444</v>
      </c>
      <c r="I44" s="13">
        <v>4100</v>
      </c>
      <c r="J44" s="14">
        <f t="shared" si="10"/>
        <v>-2282.177777777777</v>
      </c>
      <c r="K44" s="5">
        <v>6600</v>
      </c>
      <c r="M44" s="28" t="s">
        <v>99</v>
      </c>
      <c r="N44" s="5">
        <v>35</v>
      </c>
      <c r="O44" s="5"/>
      <c r="P44" s="12"/>
      <c r="Q44" s="11"/>
      <c r="R44" s="11"/>
      <c r="S44" s="13">
        <f>N44*2*24.72+(P44*137)</f>
        <v>1730.3999999999999</v>
      </c>
      <c r="T44" s="14">
        <f>((125+150)*P44)+(3.3*N44*2)+(N44*2)*17/100*44.55</f>
        <v>761.14499999999998</v>
      </c>
      <c r="U44" s="13">
        <v>1401</v>
      </c>
      <c r="V44" s="14">
        <f>U44-S44</f>
        <v>-329.39999999999986</v>
      </c>
      <c r="W44" s="5">
        <v>2500</v>
      </c>
    </row>
    <row r="45" spans="1:23" x14ac:dyDescent="0.25">
      <c r="A45" s="28" t="s">
        <v>88</v>
      </c>
      <c r="B45" s="5">
        <v>40</v>
      </c>
      <c r="C45" s="5">
        <f>B45*2*20</f>
        <v>1600</v>
      </c>
      <c r="D45" s="12">
        <f t="shared" si="11"/>
        <v>3.7777777777777777</v>
      </c>
      <c r="E45" s="11"/>
      <c r="F45" s="11"/>
      <c r="G45" s="13">
        <f t="shared" si="8"/>
        <v>2495.1555555555556</v>
      </c>
      <c r="H45" s="14">
        <f t="shared" si="7"/>
        <v>1908.7688888888888</v>
      </c>
      <c r="I45" s="13">
        <v>1900</v>
      </c>
      <c r="J45" s="14">
        <f t="shared" si="10"/>
        <v>-595.15555555555557</v>
      </c>
      <c r="K45" s="5">
        <v>2650</v>
      </c>
      <c r="M45" s="28" t="s">
        <v>65</v>
      </c>
      <c r="N45" s="5">
        <v>76</v>
      </c>
      <c r="O45" s="5"/>
      <c r="P45" s="12">
        <f>N45/45*2+2</f>
        <v>5.3777777777777782</v>
      </c>
      <c r="Q45" s="11"/>
      <c r="R45" s="11"/>
      <c r="S45" s="13">
        <f>N45*2*24.72+(P45*137)</f>
        <v>4494.1955555555551</v>
      </c>
      <c r="T45" s="14">
        <f>((125+150)*P45)+(3.3*N45*2)+(N45*2)*17/100*44.55</f>
        <v>3131.6608888888886</v>
      </c>
      <c r="U45" s="13">
        <v>2850</v>
      </c>
      <c r="V45" s="14">
        <f>U45-S45</f>
        <v>-1644.1955555555551</v>
      </c>
      <c r="W45" s="5">
        <v>4550</v>
      </c>
    </row>
    <row r="46" spans="1:23" x14ac:dyDescent="0.25">
      <c r="A46" s="28" t="s">
        <v>81</v>
      </c>
      <c r="B46" s="5">
        <v>47</v>
      </c>
      <c r="C46" s="5"/>
      <c r="D46" s="12">
        <f t="shared" si="11"/>
        <v>4.0888888888888886</v>
      </c>
      <c r="E46" s="11"/>
      <c r="F46" s="11"/>
      <c r="G46" s="13">
        <f t="shared" si="8"/>
        <v>2883.8577777777773</v>
      </c>
      <c r="H46" s="14">
        <f t="shared" si="7"/>
        <v>2146.5534444444443</v>
      </c>
      <c r="I46" s="13">
        <v>2100</v>
      </c>
      <c r="J46" s="14">
        <f t="shared" si="10"/>
        <v>-783.8577777777773</v>
      </c>
      <c r="K46" s="5">
        <v>3050</v>
      </c>
      <c r="M46" s="28" t="s">
        <v>79</v>
      </c>
      <c r="N46" s="5">
        <v>24</v>
      </c>
      <c r="O46" s="5"/>
      <c r="P46" s="12">
        <f>N46/45*2+2</f>
        <v>3.0666666666666664</v>
      </c>
      <c r="Q46" s="11"/>
      <c r="R46" s="11"/>
      <c r="S46" s="13">
        <f>N46*2*24.72+(P46*137)</f>
        <v>1606.6933333333332</v>
      </c>
      <c r="T46" s="14">
        <f>((125+150)*P46)+(3.3*N46*2)+(N46*2)*17/100*44.55</f>
        <v>1365.2613333333331</v>
      </c>
      <c r="U46" s="13">
        <v>1200</v>
      </c>
      <c r="V46" s="14">
        <f>U46-S46</f>
        <v>-406.69333333333316</v>
      </c>
      <c r="W46" s="5">
        <v>2000</v>
      </c>
    </row>
    <row r="47" spans="1:23" x14ac:dyDescent="0.25">
      <c r="A47" s="28" t="s">
        <v>12</v>
      </c>
      <c r="B47" s="5">
        <v>60</v>
      </c>
      <c r="C47" s="5"/>
      <c r="D47" s="12">
        <f t="shared" si="11"/>
        <v>4.6666666666666661</v>
      </c>
      <c r="E47" s="11">
        <f>C47/10</f>
        <v>0</v>
      </c>
      <c r="F47" s="11"/>
      <c r="G47" s="13">
        <f t="shared" si="8"/>
        <v>3605.7333333333327</v>
      </c>
      <c r="H47" s="14">
        <f t="shared" si="7"/>
        <v>2588.1533333333332</v>
      </c>
      <c r="I47" s="13">
        <v>2550</v>
      </c>
      <c r="J47" s="14">
        <f t="shared" si="10"/>
        <v>-1055.7333333333327</v>
      </c>
      <c r="K47" s="5">
        <v>3600</v>
      </c>
      <c r="M47" s="28" t="s">
        <v>26</v>
      </c>
      <c r="N47" s="5">
        <v>120</v>
      </c>
      <c r="O47" s="5">
        <f>N47*2*20</f>
        <v>4800</v>
      </c>
      <c r="P47" s="12">
        <v>6.4</v>
      </c>
      <c r="Q47" s="11"/>
      <c r="R47" s="11"/>
      <c r="S47" s="13">
        <f>N47*2*24.72+(P47*137)</f>
        <v>6809.5999999999995</v>
      </c>
      <c r="T47" s="14">
        <f>((125+150)*P47)+(3.3*N47*2)+(N47*2)*17/100*44.55</f>
        <v>4369.6399999999994</v>
      </c>
      <c r="U47" s="13">
        <v>4800</v>
      </c>
      <c r="V47" s="14">
        <f>U47-S47</f>
        <v>-2009.5999999999995</v>
      </c>
      <c r="W47" s="5">
        <v>7200</v>
      </c>
    </row>
    <row r="48" spans="1:23" x14ac:dyDescent="0.25">
      <c r="A48" s="28" t="s">
        <v>2</v>
      </c>
      <c r="B48" s="5">
        <v>23</v>
      </c>
      <c r="C48" s="5"/>
      <c r="D48" s="12">
        <f t="shared" si="11"/>
        <v>3.0222222222222221</v>
      </c>
      <c r="E48" s="11">
        <f>C48/10</f>
        <v>0</v>
      </c>
      <c r="F48" s="11"/>
      <c r="G48" s="13">
        <f>B48*2*13+(D48*137)</f>
        <v>1012.0444444444445</v>
      </c>
      <c r="H48" s="14">
        <f t="shared" si="7"/>
        <v>1331.2921111111109</v>
      </c>
      <c r="I48" s="13">
        <v>1180</v>
      </c>
      <c r="J48" s="14">
        <f t="shared" si="10"/>
        <v>167.95555555555552</v>
      </c>
      <c r="K48" s="5">
        <v>1900</v>
      </c>
      <c r="M48" s="28" t="s">
        <v>83</v>
      </c>
      <c r="N48" s="5">
        <v>76</v>
      </c>
      <c r="O48" s="5"/>
      <c r="P48" s="12">
        <f>N48/45*2+2</f>
        <v>5.3777777777777782</v>
      </c>
      <c r="Q48" s="11"/>
      <c r="R48" s="11"/>
      <c r="S48" s="13">
        <f>N48*2*24.72+(P48*137)</f>
        <v>4494.1955555555551</v>
      </c>
      <c r="T48" s="14">
        <f>((125+150)*P48)+(3.3*N48*2)+(N48*2)*17/100*44.55</f>
        <v>3131.6608888888886</v>
      </c>
      <c r="U48" s="13">
        <v>2900</v>
      </c>
      <c r="V48" s="14">
        <f>U48-S48</f>
        <v>-1594.1955555555551</v>
      </c>
      <c r="W48" s="5">
        <v>4200</v>
      </c>
    </row>
    <row r="49" spans="1:23" x14ac:dyDescent="0.25">
      <c r="A49" s="28" t="s">
        <v>76</v>
      </c>
      <c r="B49" s="5">
        <v>16</v>
      </c>
      <c r="C49" s="5"/>
      <c r="D49" s="12">
        <f t="shared" si="11"/>
        <v>2.7111111111111112</v>
      </c>
      <c r="E49" s="11"/>
      <c r="F49" s="11"/>
      <c r="G49" s="13">
        <f>B49*2*24.72+(D49*137)</f>
        <v>1162.4622222222222</v>
      </c>
      <c r="H49" s="14">
        <f t="shared" si="7"/>
        <v>1093.5075555555557</v>
      </c>
      <c r="I49" s="13">
        <v>950</v>
      </c>
      <c r="J49" s="14">
        <f t="shared" si="10"/>
        <v>-212.46222222222218</v>
      </c>
      <c r="K49" s="5">
        <v>1500</v>
      </c>
      <c r="M49" s="29" t="s">
        <v>91</v>
      </c>
      <c r="N49" s="10"/>
      <c r="O49" s="16"/>
      <c r="P49" s="10">
        <v>1</v>
      </c>
      <c r="Q49" s="19"/>
      <c r="R49" s="11"/>
      <c r="S49" s="10"/>
      <c r="T49" s="11"/>
      <c r="U49" s="16"/>
      <c r="V49" s="11"/>
      <c r="W49" s="5">
        <v>800</v>
      </c>
    </row>
    <row r="50" spans="1:23" x14ac:dyDescent="0.25">
      <c r="A50" s="28" t="s">
        <v>50</v>
      </c>
      <c r="B50" s="5">
        <v>48</v>
      </c>
      <c r="C50" s="5"/>
      <c r="D50" s="12">
        <f t="shared" si="11"/>
        <v>4.1333333333333329</v>
      </c>
      <c r="E50" s="11"/>
      <c r="F50" s="11"/>
      <c r="G50" s="13">
        <f>B50*2*24.72+(D50*137)</f>
        <v>2939.3866666666663</v>
      </c>
      <c r="H50" s="14">
        <f t="shared" si="7"/>
        <v>2180.5226666666663</v>
      </c>
      <c r="I50" s="13">
        <v>2100</v>
      </c>
      <c r="J50" s="14">
        <f t="shared" si="10"/>
        <v>-839.38666666666631</v>
      </c>
      <c r="K50" s="5">
        <v>3150</v>
      </c>
      <c r="M50" s="29" t="s">
        <v>93</v>
      </c>
      <c r="N50" s="10"/>
      <c r="O50" s="16"/>
      <c r="P50" s="10">
        <v>1</v>
      </c>
      <c r="Q50" s="19"/>
      <c r="R50" s="11"/>
      <c r="S50" s="10"/>
      <c r="T50" s="11"/>
      <c r="U50" s="16"/>
      <c r="V50" s="11"/>
      <c r="W50" s="5">
        <v>800</v>
      </c>
    </row>
    <row r="51" spans="1:23" x14ac:dyDescent="0.25">
      <c r="M51" s="29" t="s">
        <v>92</v>
      </c>
      <c r="N51" s="10"/>
      <c r="O51" s="16"/>
      <c r="P51" s="10">
        <v>1</v>
      </c>
      <c r="Q51" s="19"/>
      <c r="R51" s="11"/>
      <c r="S51" s="10"/>
      <c r="T51" s="11"/>
      <c r="U51" s="16"/>
      <c r="V51" s="11"/>
      <c r="W51" s="5">
        <v>1000</v>
      </c>
    </row>
    <row r="52" spans="1:23" x14ac:dyDescent="0.25">
      <c r="M52" s="28" t="s">
        <v>75</v>
      </c>
      <c r="N52" s="5">
        <v>10</v>
      </c>
      <c r="O52" s="5"/>
      <c r="P52" s="12">
        <f>N52/45*2+2</f>
        <v>2.4444444444444446</v>
      </c>
      <c r="Q52" s="11">
        <f>O52/10</f>
        <v>0</v>
      </c>
      <c r="R52" s="11"/>
      <c r="S52" s="13">
        <f>N52*2*13+(P52*137)</f>
        <v>594.88888888888891</v>
      </c>
      <c r="T52" s="14">
        <f>((125+150)*P52)+(3.3*N52*2)+(N52*2)*17/100*44.55</f>
        <v>889.69222222222231</v>
      </c>
      <c r="U52" s="13">
        <v>740</v>
      </c>
      <c r="V52" s="14">
        <f>U52-S52</f>
        <v>145.11111111111109</v>
      </c>
      <c r="W52" s="5">
        <v>1200</v>
      </c>
    </row>
    <row r="53" spans="1:23" x14ac:dyDescent="0.25">
      <c r="M53" s="28" t="s">
        <v>41</v>
      </c>
      <c r="N53" s="5">
        <v>74</v>
      </c>
      <c r="O53" s="5"/>
      <c r="P53" s="12">
        <f>N53/45*2+2</f>
        <v>5.2888888888888888</v>
      </c>
      <c r="Q53" s="11">
        <f>O53/10</f>
        <v>0</v>
      </c>
      <c r="R53" s="11"/>
      <c r="S53" s="13">
        <f>N53*2*24.72+(P53*137)</f>
        <v>4383.137777777778</v>
      </c>
      <c r="T53" s="14">
        <f>((125+150)*P53)+(3.3*N53*2)+(N53*2)*17/100*44.55</f>
        <v>3063.7224444444446</v>
      </c>
      <c r="U53" s="13">
        <v>2850</v>
      </c>
      <c r="V53" s="14">
        <f>U53-S53</f>
        <v>-1533.137777777778</v>
      </c>
      <c r="W53" s="5">
        <v>4450</v>
      </c>
    </row>
    <row r="54" spans="1:23" x14ac:dyDescent="0.25">
      <c r="M54" s="28" t="s">
        <v>54</v>
      </c>
      <c r="N54" s="5">
        <v>91</v>
      </c>
      <c r="O54" s="5"/>
      <c r="P54" s="12">
        <f>N54/45*2+2</f>
        <v>6.0444444444444443</v>
      </c>
      <c r="Q54" s="11"/>
      <c r="R54" s="11"/>
      <c r="S54" s="13">
        <f>N54*2*24.72+(P54*137)</f>
        <v>5327.1288888888885</v>
      </c>
      <c r="T54" s="14">
        <f>((125+150)*P54)+(3.3*N54*2)+(N54*2)*17/100*44.55</f>
        <v>3641.199222222222</v>
      </c>
      <c r="U54" s="13">
        <v>3750</v>
      </c>
      <c r="V54" s="14">
        <f>U54-S54</f>
        <v>-1577.1288888888885</v>
      </c>
      <c r="W54" s="5">
        <v>5050</v>
      </c>
    </row>
    <row r="55" spans="1:23" x14ac:dyDescent="0.25">
      <c r="M55" s="28" t="s">
        <v>10</v>
      </c>
      <c r="N55" s="5">
        <v>45</v>
      </c>
      <c r="O55" s="5"/>
      <c r="P55" s="12">
        <f>N55/45*2+2</f>
        <v>4</v>
      </c>
      <c r="Q55" s="11"/>
      <c r="R55" s="11"/>
      <c r="S55" s="13">
        <f>N55*2*24.72+(P55*137)</f>
        <v>2772.7999999999997</v>
      </c>
      <c r="T55" s="14">
        <f>((125+150)*P55)+(3.3*N55*2)+(N55*2)*17/100*44.55</f>
        <v>2078.6149999999998</v>
      </c>
      <c r="U55" s="13">
        <v>1950</v>
      </c>
      <c r="V55" s="14">
        <f>U55-S55</f>
        <v>-822.79999999999973</v>
      </c>
      <c r="W55" s="5">
        <v>2900</v>
      </c>
    </row>
    <row r="56" spans="1:23" x14ac:dyDescent="0.25">
      <c r="M56" s="28" t="s">
        <v>63</v>
      </c>
      <c r="N56" s="5">
        <v>67</v>
      </c>
      <c r="O56" s="5"/>
      <c r="P56" s="12">
        <f>N56/45*2+2</f>
        <v>4.9777777777777779</v>
      </c>
      <c r="Q56" s="11"/>
      <c r="R56" s="11"/>
      <c r="S56" s="13">
        <f>N56*2*24.72+(P56*137)</f>
        <v>3994.4355555555558</v>
      </c>
      <c r="T56" s="14">
        <f>((125+150)*P56)+(3.3*N56*2)+(N56*2)*17/100*44.55</f>
        <v>2825.9378888888887</v>
      </c>
      <c r="U56" s="13">
        <v>2800</v>
      </c>
      <c r="V56" s="14">
        <f>U56-S56</f>
        <v>-1194.4355555555558</v>
      </c>
      <c r="W56" s="5">
        <v>4700</v>
      </c>
    </row>
    <row r="57" spans="1:23" x14ac:dyDescent="0.25">
      <c r="M57" s="28" t="s">
        <v>69</v>
      </c>
      <c r="N57" s="5">
        <v>22</v>
      </c>
      <c r="O57" s="5"/>
      <c r="P57" s="12">
        <f>N57/45*2+2</f>
        <v>2.9777777777777779</v>
      </c>
      <c r="Q57" s="11"/>
      <c r="R57" s="11"/>
      <c r="S57" s="13">
        <f>N57*2*24.72+(P57*137)</f>
        <v>1495.6355555555554</v>
      </c>
      <c r="T57" s="14">
        <f>((125+150)*P57)+(3.3*N57*2)+(N57*2)*17/100*44.55</f>
        <v>1297.3228888888889</v>
      </c>
      <c r="U57" s="13">
        <v>1150</v>
      </c>
      <c r="V57" s="14">
        <f>U57-S57</f>
        <v>-345.63555555555536</v>
      </c>
      <c r="W57" s="5">
        <v>2200</v>
      </c>
    </row>
    <row r="58" spans="1:23" x14ac:dyDescent="0.25">
      <c r="M58" s="28" t="s">
        <v>4</v>
      </c>
      <c r="N58" s="5">
        <v>30</v>
      </c>
      <c r="O58" s="5"/>
      <c r="P58" s="12">
        <f>N58/45*2+2</f>
        <v>3.333333333333333</v>
      </c>
      <c r="Q58" s="11"/>
      <c r="R58" s="11"/>
      <c r="S58" s="13">
        <f>N58*2*24.72+(P58*137)</f>
        <v>1939.8666666666663</v>
      </c>
      <c r="T58" s="14">
        <f>((125+150)*P58)+(3.3*N58*2)+(N58*2)*17/100*44.55</f>
        <v>1569.0766666666664</v>
      </c>
      <c r="U58" s="13">
        <v>1400</v>
      </c>
      <c r="V58" s="14">
        <f>U58-S58</f>
        <v>-539.86666666666633</v>
      </c>
      <c r="W58" s="5">
        <v>2200</v>
      </c>
    </row>
    <row r="108" spans="1:11" ht="0.75" customHeight="1" x14ac:dyDescent="0.25">
      <c r="A108" s="28" t="s">
        <v>4</v>
      </c>
      <c r="B108" s="5">
        <v>31</v>
      </c>
      <c r="C108" s="5"/>
      <c r="D108" s="12"/>
      <c r="E108" s="11"/>
      <c r="F108" s="11"/>
      <c r="G108" s="13">
        <f t="shared" ref="G108" si="12">B108*2*24.72+(D108*137)</f>
        <v>1532.6399999999999</v>
      </c>
      <c r="H108" s="14">
        <f t="shared" ref="H108" si="13">((125+150)*D108)+(3.3*B108*2)+(B108*2)*17/100*44.55</f>
        <v>674.15699999999993</v>
      </c>
      <c r="I108" s="13">
        <v>1401</v>
      </c>
      <c r="J108" s="14">
        <f t="shared" ref="J108" si="14">I108-G108</f>
        <v>-131.63999999999987</v>
      </c>
      <c r="K108" s="5">
        <v>2000</v>
      </c>
    </row>
    <row r="109" spans="1:11" hidden="1" x14ac:dyDescent="0.25">
      <c r="A109" s="28" t="s">
        <v>4</v>
      </c>
      <c r="B109" s="5">
        <v>32</v>
      </c>
      <c r="C109" s="5"/>
      <c r="D109" s="12">
        <f t="shared" ref="D109:D127" si="15">B109/45*2+2</f>
        <v>3.4222222222222225</v>
      </c>
      <c r="E109" s="11"/>
      <c r="F109" s="11"/>
      <c r="G109" s="13">
        <f t="shared" ref="G109:G128" si="16">B109*2*24.72+(D109*137)</f>
        <v>2050.9244444444444</v>
      </c>
      <c r="H109" s="14">
        <f t="shared" ref="H109:H128" si="17">((125+150)*D109)+(3.3*B109*2)+(B109*2)*17/100*44.55</f>
        <v>1637.0151111111111</v>
      </c>
      <c r="I109" s="13">
        <v>1402</v>
      </c>
      <c r="J109" s="14">
        <f t="shared" ref="J109:J127" si="18">I109-G109</f>
        <v>-648.92444444444436</v>
      </c>
      <c r="K109" s="5">
        <v>1522</v>
      </c>
    </row>
    <row r="110" spans="1:11" hidden="1" x14ac:dyDescent="0.25">
      <c r="A110" s="28" t="s">
        <v>4</v>
      </c>
      <c r="B110" s="5">
        <v>33</v>
      </c>
      <c r="C110" s="5"/>
      <c r="D110" s="12">
        <f t="shared" si="15"/>
        <v>3.4666666666666668</v>
      </c>
      <c r="E110" s="11"/>
      <c r="F110" s="11"/>
      <c r="G110" s="13">
        <f t="shared" si="16"/>
        <v>2106.4533333333334</v>
      </c>
      <c r="H110" s="14">
        <f t="shared" si="17"/>
        <v>1670.9843333333333</v>
      </c>
      <c r="I110" s="13">
        <v>1403</v>
      </c>
      <c r="J110" s="14">
        <f t="shared" si="18"/>
        <v>-703.45333333333338</v>
      </c>
      <c r="K110" s="5">
        <v>1523</v>
      </c>
    </row>
    <row r="111" spans="1:11" hidden="1" x14ac:dyDescent="0.25">
      <c r="A111" s="28" t="s">
        <v>4</v>
      </c>
      <c r="B111" s="5">
        <v>34</v>
      </c>
      <c r="C111" s="5"/>
      <c r="D111" s="12">
        <f t="shared" si="15"/>
        <v>3.5111111111111111</v>
      </c>
      <c r="E111" s="11"/>
      <c r="F111" s="11"/>
      <c r="G111" s="13">
        <f t="shared" si="16"/>
        <v>2161.9822222222224</v>
      </c>
      <c r="H111" s="14">
        <f t="shared" si="17"/>
        <v>1704.9535555555553</v>
      </c>
      <c r="I111" s="13">
        <v>1404</v>
      </c>
      <c r="J111" s="14">
        <f t="shared" si="18"/>
        <v>-757.98222222222239</v>
      </c>
      <c r="K111" s="5">
        <v>1524</v>
      </c>
    </row>
    <row r="112" spans="1:11" hidden="1" x14ac:dyDescent="0.25">
      <c r="A112" s="28" t="s">
        <v>4</v>
      </c>
      <c r="B112" s="5">
        <v>35</v>
      </c>
      <c r="C112" s="5"/>
      <c r="D112" s="12">
        <f t="shared" si="15"/>
        <v>3.5555555555555554</v>
      </c>
      <c r="E112" s="11"/>
      <c r="F112" s="11"/>
      <c r="G112" s="13">
        <f t="shared" si="16"/>
        <v>2217.5111111111109</v>
      </c>
      <c r="H112" s="14">
        <f t="shared" si="17"/>
        <v>1738.9227777777778</v>
      </c>
      <c r="I112" s="13">
        <v>1405</v>
      </c>
      <c r="J112" s="14">
        <f t="shared" si="18"/>
        <v>-812.51111111111095</v>
      </c>
      <c r="K112" s="5">
        <v>1525</v>
      </c>
    </row>
    <row r="113" spans="1:11" hidden="1" x14ac:dyDescent="0.25">
      <c r="A113" s="28" t="s">
        <v>4</v>
      </c>
      <c r="B113" s="5">
        <v>36</v>
      </c>
      <c r="C113" s="5"/>
      <c r="D113" s="12">
        <f t="shared" si="15"/>
        <v>3.6</v>
      </c>
      <c r="E113" s="11"/>
      <c r="F113" s="11"/>
      <c r="G113" s="13">
        <f t="shared" si="16"/>
        <v>2273.04</v>
      </c>
      <c r="H113" s="14">
        <f t="shared" si="17"/>
        <v>1772.8919999999998</v>
      </c>
      <c r="I113" s="13">
        <v>1406</v>
      </c>
      <c r="J113" s="14">
        <f t="shared" si="18"/>
        <v>-867.04</v>
      </c>
      <c r="K113" s="5">
        <v>1526</v>
      </c>
    </row>
    <row r="114" spans="1:11" hidden="1" x14ac:dyDescent="0.25">
      <c r="A114" s="28" t="s">
        <v>4</v>
      </c>
      <c r="B114" s="5">
        <v>37</v>
      </c>
      <c r="C114" s="5"/>
      <c r="D114" s="12">
        <f t="shared" si="15"/>
        <v>3.6444444444444444</v>
      </c>
      <c r="E114" s="11"/>
      <c r="F114" s="11"/>
      <c r="G114" s="13">
        <f t="shared" si="16"/>
        <v>2328.568888888889</v>
      </c>
      <c r="H114" s="14">
        <f t="shared" si="17"/>
        <v>1806.8612222222223</v>
      </c>
      <c r="I114" s="13">
        <v>1407</v>
      </c>
      <c r="J114" s="14">
        <f t="shared" si="18"/>
        <v>-921.56888888888898</v>
      </c>
      <c r="K114" s="5">
        <v>1527</v>
      </c>
    </row>
    <row r="115" spans="1:11" hidden="1" x14ac:dyDescent="0.25">
      <c r="A115" s="28" t="s">
        <v>4</v>
      </c>
      <c r="B115" s="5">
        <v>38</v>
      </c>
      <c r="C115" s="5"/>
      <c r="D115" s="12">
        <f t="shared" si="15"/>
        <v>3.6888888888888891</v>
      </c>
      <c r="E115" s="11"/>
      <c r="F115" s="11"/>
      <c r="G115" s="13">
        <f t="shared" si="16"/>
        <v>2384.0977777777775</v>
      </c>
      <c r="H115" s="14">
        <f t="shared" si="17"/>
        <v>1840.8304444444445</v>
      </c>
      <c r="I115" s="13">
        <v>1408</v>
      </c>
      <c r="J115" s="14">
        <f t="shared" si="18"/>
        <v>-976.09777777777754</v>
      </c>
      <c r="K115" s="5">
        <v>1528</v>
      </c>
    </row>
    <row r="116" spans="1:11" hidden="1" x14ac:dyDescent="0.25">
      <c r="A116" s="28" t="s">
        <v>4</v>
      </c>
      <c r="B116" s="5">
        <v>39</v>
      </c>
      <c r="C116" s="5"/>
      <c r="D116" s="12">
        <f t="shared" si="15"/>
        <v>3.7333333333333334</v>
      </c>
      <c r="E116" s="11"/>
      <c r="F116" s="11"/>
      <c r="G116" s="13">
        <f t="shared" si="16"/>
        <v>2439.6266666666666</v>
      </c>
      <c r="H116" s="14">
        <f t="shared" si="17"/>
        <v>1874.7996666666666</v>
      </c>
      <c r="I116" s="13">
        <v>1409</v>
      </c>
      <c r="J116" s="14">
        <f t="shared" si="18"/>
        <v>-1030.6266666666666</v>
      </c>
      <c r="K116" s="5">
        <v>1529</v>
      </c>
    </row>
    <row r="117" spans="1:11" hidden="1" x14ac:dyDescent="0.25">
      <c r="A117" s="28" t="s">
        <v>4</v>
      </c>
      <c r="B117" s="5">
        <v>40</v>
      </c>
      <c r="C117" s="5"/>
      <c r="D117" s="12">
        <f t="shared" si="15"/>
        <v>3.7777777777777777</v>
      </c>
      <c r="E117" s="11"/>
      <c r="F117" s="11"/>
      <c r="G117" s="13">
        <f t="shared" si="16"/>
        <v>2495.1555555555556</v>
      </c>
      <c r="H117" s="14">
        <f t="shared" si="17"/>
        <v>1908.7688888888888</v>
      </c>
      <c r="I117" s="13">
        <v>1410</v>
      </c>
      <c r="J117" s="14">
        <f t="shared" si="18"/>
        <v>-1085.1555555555556</v>
      </c>
      <c r="K117" s="5">
        <v>1530</v>
      </c>
    </row>
    <row r="118" spans="1:11" hidden="1" x14ac:dyDescent="0.25">
      <c r="A118" s="28" t="s">
        <v>4</v>
      </c>
      <c r="B118" s="5">
        <v>41</v>
      </c>
      <c r="C118" s="5"/>
      <c r="D118" s="12">
        <f t="shared" si="15"/>
        <v>3.822222222222222</v>
      </c>
      <c r="E118" s="11"/>
      <c r="F118" s="11"/>
      <c r="G118" s="13">
        <f t="shared" si="16"/>
        <v>2550.6844444444441</v>
      </c>
      <c r="H118" s="14">
        <f t="shared" si="17"/>
        <v>1942.7381111111108</v>
      </c>
      <c r="I118" s="13">
        <v>1411</v>
      </c>
      <c r="J118" s="14">
        <f t="shared" si="18"/>
        <v>-1139.6844444444441</v>
      </c>
      <c r="K118" s="5">
        <v>1531</v>
      </c>
    </row>
    <row r="119" spans="1:11" hidden="1" x14ac:dyDescent="0.25">
      <c r="A119" s="28" t="s">
        <v>4</v>
      </c>
      <c r="B119" s="5">
        <v>42</v>
      </c>
      <c r="C119" s="5"/>
      <c r="D119" s="12">
        <f t="shared" si="15"/>
        <v>3.8666666666666667</v>
      </c>
      <c r="E119" s="11"/>
      <c r="F119" s="11"/>
      <c r="G119" s="13">
        <f t="shared" si="16"/>
        <v>2606.2133333333331</v>
      </c>
      <c r="H119" s="14">
        <f t="shared" si="17"/>
        <v>1976.7073333333333</v>
      </c>
      <c r="I119" s="13">
        <v>1412</v>
      </c>
      <c r="J119" s="14">
        <f t="shared" si="18"/>
        <v>-1194.2133333333331</v>
      </c>
      <c r="K119" s="5">
        <v>1532</v>
      </c>
    </row>
    <row r="120" spans="1:11" hidden="1" x14ac:dyDescent="0.25">
      <c r="A120" s="28" t="s">
        <v>4</v>
      </c>
      <c r="B120" s="5">
        <v>43</v>
      </c>
      <c r="C120" s="5"/>
      <c r="D120" s="12">
        <f t="shared" si="15"/>
        <v>3.9111111111111114</v>
      </c>
      <c r="E120" s="11"/>
      <c r="F120" s="11"/>
      <c r="G120" s="13">
        <f t="shared" si="16"/>
        <v>2661.7422222222222</v>
      </c>
      <c r="H120" s="14">
        <f t="shared" si="17"/>
        <v>2010.6765555555555</v>
      </c>
      <c r="I120" s="13">
        <v>1413</v>
      </c>
      <c r="J120" s="14">
        <f t="shared" si="18"/>
        <v>-1248.7422222222222</v>
      </c>
      <c r="K120" s="5">
        <v>1533</v>
      </c>
    </row>
    <row r="121" spans="1:11" hidden="1" x14ac:dyDescent="0.25">
      <c r="A121" s="28" t="s">
        <v>4</v>
      </c>
      <c r="B121" s="5">
        <v>44</v>
      </c>
      <c r="C121" s="5"/>
      <c r="D121" s="12">
        <f t="shared" si="15"/>
        <v>3.9555555555555557</v>
      </c>
      <c r="E121" s="11"/>
      <c r="F121" s="11"/>
      <c r="G121" s="13">
        <f t="shared" si="16"/>
        <v>2717.2711111111107</v>
      </c>
      <c r="H121" s="14">
        <f t="shared" si="17"/>
        <v>2044.6457777777778</v>
      </c>
      <c r="I121" s="13">
        <v>1414</v>
      </c>
      <c r="J121" s="14">
        <f t="shared" si="18"/>
        <v>-1303.2711111111107</v>
      </c>
      <c r="K121" s="5">
        <v>1534</v>
      </c>
    </row>
    <row r="122" spans="1:11" hidden="1" x14ac:dyDescent="0.25">
      <c r="A122" s="28" t="s">
        <v>4</v>
      </c>
      <c r="B122" s="5">
        <v>45</v>
      </c>
      <c r="C122" s="5"/>
      <c r="D122" s="12">
        <f t="shared" si="15"/>
        <v>4</v>
      </c>
      <c r="E122" s="11"/>
      <c r="F122" s="11"/>
      <c r="G122" s="13">
        <f t="shared" si="16"/>
        <v>2772.7999999999997</v>
      </c>
      <c r="H122" s="14">
        <f t="shared" si="17"/>
        <v>2078.6149999999998</v>
      </c>
      <c r="I122" s="13">
        <v>1415</v>
      </c>
      <c r="J122" s="14">
        <f t="shared" si="18"/>
        <v>-1357.7999999999997</v>
      </c>
      <c r="K122" s="5">
        <v>1535</v>
      </c>
    </row>
    <row r="123" spans="1:11" hidden="1" x14ac:dyDescent="0.25">
      <c r="A123" s="28" t="s">
        <v>4</v>
      </c>
      <c r="B123" s="5">
        <v>46</v>
      </c>
      <c r="C123" s="5"/>
      <c r="D123" s="12">
        <f t="shared" si="15"/>
        <v>4.0444444444444443</v>
      </c>
      <c r="E123" s="11"/>
      <c r="F123" s="11"/>
      <c r="G123" s="13">
        <f t="shared" si="16"/>
        <v>2828.3288888888887</v>
      </c>
      <c r="H123" s="14">
        <f t="shared" si="17"/>
        <v>2112.5842222222218</v>
      </c>
      <c r="I123" s="13">
        <v>1416</v>
      </c>
      <c r="J123" s="14">
        <f t="shared" si="18"/>
        <v>-1412.3288888888887</v>
      </c>
      <c r="K123" s="5">
        <v>1536</v>
      </c>
    </row>
    <row r="124" spans="1:11" hidden="1" x14ac:dyDescent="0.25">
      <c r="A124" s="28" t="s">
        <v>4</v>
      </c>
      <c r="B124" s="5">
        <v>47</v>
      </c>
      <c r="C124" s="5"/>
      <c r="D124" s="12">
        <f t="shared" si="15"/>
        <v>4.0888888888888886</v>
      </c>
      <c r="E124" s="11"/>
      <c r="F124" s="11"/>
      <c r="G124" s="13">
        <f t="shared" si="16"/>
        <v>2883.8577777777773</v>
      </c>
      <c r="H124" s="14">
        <f t="shared" si="17"/>
        <v>2146.5534444444443</v>
      </c>
      <c r="I124" s="13">
        <v>1417</v>
      </c>
      <c r="J124" s="14">
        <f t="shared" si="18"/>
        <v>-1466.8577777777773</v>
      </c>
      <c r="K124" s="5">
        <v>1537</v>
      </c>
    </row>
    <row r="125" spans="1:11" hidden="1" x14ac:dyDescent="0.25">
      <c r="A125" s="28" t="s">
        <v>4</v>
      </c>
      <c r="B125" s="5">
        <v>48</v>
      </c>
      <c r="C125" s="5"/>
      <c r="D125" s="12">
        <f t="shared" si="15"/>
        <v>4.1333333333333329</v>
      </c>
      <c r="E125" s="11"/>
      <c r="F125" s="11"/>
      <c r="G125" s="13">
        <f t="shared" si="16"/>
        <v>2939.3866666666663</v>
      </c>
      <c r="H125" s="14">
        <f t="shared" si="17"/>
        <v>2180.5226666666663</v>
      </c>
      <c r="I125" s="13">
        <v>1418</v>
      </c>
      <c r="J125" s="14">
        <f t="shared" si="18"/>
        <v>-1521.3866666666663</v>
      </c>
      <c r="K125" s="5">
        <v>1538</v>
      </c>
    </row>
    <row r="126" spans="1:11" hidden="1" x14ac:dyDescent="0.25">
      <c r="A126" s="28" t="s">
        <v>4</v>
      </c>
      <c r="B126" s="5">
        <v>49</v>
      </c>
      <c r="C126" s="5"/>
      <c r="D126" s="12">
        <f t="shared" si="15"/>
        <v>4.1777777777777771</v>
      </c>
      <c r="E126" s="11"/>
      <c r="F126" s="11"/>
      <c r="G126" s="13">
        <f t="shared" si="16"/>
        <v>2994.9155555555553</v>
      </c>
      <c r="H126" s="14">
        <f t="shared" si="17"/>
        <v>2214.4918888888888</v>
      </c>
      <c r="I126" s="13">
        <v>1419</v>
      </c>
      <c r="J126" s="14">
        <f t="shared" si="18"/>
        <v>-1575.9155555555553</v>
      </c>
      <c r="K126" s="5">
        <v>1539</v>
      </c>
    </row>
    <row r="127" spans="1:11" ht="9.75" hidden="1" x14ac:dyDescent="0.25">
      <c r="A127" s="28" t="s">
        <v>4</v>
      </c>
      <c r="B127" s="5">
        <v>50</v>
      </c>
      <c r="C127" s="5"/>
      <c r="D127" s="12">
        <f t="shared" si="15"/>
        <v>4.2222222222222223</v>
      </c>
      <c r="E127" s="11"/>
      <c r="F127" s="11"/>
      <c r="G127" s="13">
        <f t="shared" si="16"/>
        <v>3050.4444444444443</v>
      </c>
      <c r="H127" s="14">
        <f t="shared" si="17"/>
        <v>2248.4611111111108</v>
      </c>
      <c r="I127" s="13">
        <v>1420</v>
      </c>
      <c r="J127" s="14">
        <f t="shared" si="18"/>
        <v>-1630.4444444444443</v>
      </c>
      <c r="K127" s="5">
        <v>1540</v>
      </c>
    </row>
    <row r="128" spans="1:11" x14ac:dyDescent="0.25">
      <c r="A128" s="28" t="s">
        <v>109</v>
      </c>
      <c r="B128" s="5">
        <v>64</v>
      </c>
      <c r="C128" s="5"/>
      <c r="D128" s="12"/>
      <c r="E128" s="11"/>
      <c r="F128" s="11"/>
      <c r="G128" s="13">
        <f t="shared" si="16"/>
        <v>3164.16</v>
      </c>
      <c r="H128" s="14">
        <f t="shared" si="17"/>
        <v>1391.808</v>
      </c>
      <c r="I128" s="13"/>
      <c r="J128" s="14"/>
      <c r="K128" s="5">
        <v>3950</v>
      </c>
    </row>
    <row r="129" spans="1:15" x14ac:dyDescent="0.25">
      <c r="A129" s="28"/>
      <c r="B129" s="5"/>
      <c r="C129" s="5"/>
      <c r="D129" s="12"/>
      <c r="E129" s="11"/>
      <c r="F129" s="11"/>
      <c r="G129" s="13"/>
      <c r="H129" s="14"/>
      <c r="I129" s="13"/>
      <c r="J129" s="14"/>
      <c r="K129" s="5"/>
    </row>
    <row r="131" spans="1:15" x14ac:dyDescent="0.25">
      <c r="M131" s="1"/>
    </row>
    <row r="132" spans="1:15" x14ac:dyDescent="0.25">
      <c r="M132" s="1"/>
    </row>
    <row r="133" spans="1:15" x14ac:dyDescent="0.25">
      <c r="M133" s="1"/>
      <c r="N133" s="2"/>
      <c r="O133" s="3"/>
    </row>
  </sheetData>
  <autoFilter ref="A1:K1">
    <sortState ref="A2:K106">
      <sortCondition ref="A1"/>
    </sortState>
  </autoFilter>
  <sortState ref="A1:K126">
    <sortCondition ref="A1"/>
  </sortState>
  <pageMargins left="0.70866141732283472" right="0.11811023622047245" top="0.15748031496062992" bottom="0.15748031496062992" header="0.31496062992125984" footer="0.31496062992125984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2023-01-25T06:52:50Z</dcterms:modified>
</cp:coreProperties>
</file>